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victors/Desktop/"/>
    </mc:Choice>
  </mc:AlternateContent>
  <xr:revisionPtr revIDLastSave="0" documentId="13_ncr:1_{50A6360C-BCBC-2E41-A0FA-06DF485DB8A4}" xr6:coauthVersionLast="47" xr6:coauthVersionMax="47" xr10:uidLastSave="{00000000-0000-0000-0000-000000000000}"/>
  <bookViews>
    <workbookView xWindow="0" yWindow="460" windowWidth="28800" windowHeight="16500" activeTab="14" xr2:uid="{80EB750F-FFC8-4348-A596-73E608C5BA11}"/>
  </bookViews>
  <sheets>
    <sheet name="Ch2-T1" sheetId="2" r:id="rId1"/>
    <sheet name="Ch2-T2" sheetId="3" r:id="rId2"/>
    <sheet name="Ch2-T3" sheetId="5" r:id="rId3"/>
    <sheet name="Ch2-T4" sheetId="6" r:id="rId4"/>
    <sheet name="Ch2-T5" sheetId="7" r:id="rId5"/>
    <sheet name="Ch2-T6" sheetId="4" r:id="rId6"/>
    <sheet name="Ch2-T7" sheetId="16" r:id="rId7"/>
    <sheet name="Ch2-T8" sheetId="8" r:id="rId8"/>
    <sheet name="Ch2-T9" sheetId="13" r:id="rId9"/>
    <sheet name="Ch2-T10" sheetId="14" r:id="rId10"/>
    <sheet name="Ch2-T11" sheetId="17" r:id="rId11"/>
    <sheet name="Ch2-T12" sheetId="9" r:id="rId12"/>
    <sheet name="Ch2-T13" sheetId="10" r:id="rId13"/>
    <sheet name="Ch2-T14" sheetId="12" r:id="rId14"/>
    <sheet name="Ch2-T15" sheetId="11"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0" l="1"/>
  <c r="J24" i="10"/>
  <c r="J21" i="10"/>
  <c r="J20" i="10"/>
  <c r="J13" i="10"/>
  <c r="J12" i="10"/>
  <c r="H17" i="10"/>
  <c r="H12" i="10"/>
  <c r="H8" i="10"/>
  <c r="H5" i="10"/>
  <c r="D17" i="10"/>
  <c r="D16" i="10"/>
</calcChain>
</file>

<file path=xl/sharedStrings.xml><?xml version="1.0" encoding="utf-8"?>
<sst xmlns="http://schemas.openxmlformats.org/spreadsheetml/2006/main" count="1866" uniqueCount="550">
  <si>
    <t>Adagdak</t>
  </si>
  <si>
    <t>Dunite</t>
  </si>
  <si>
    <t>Wehrlite</t>
  </si>
  <si>
    <t>Clinopyroxenite</t>
  </si>
  <si>
    <t>Hornblendite</t>
  </si>
  <si>
    <t>Moffett</t>
  </si>
  <si>
    <t>Element</t>
  </si>
  <si>
    <t>Caltech #</t>
  </si>
  <si>
    <t>Si</t>
  </si>
  <si>
    <t>TAP</t>
  </si>
  <si>
    <t>Anorthite, Syn P-80</t>
  </si>
  <si>
    <t>Mg</t>
  </si>
  <si>
    <t>MgO P-85</t>
  </si>
  <si>
    <t>Ti</t>
  </si>
  <si>
    <t>PETJ</t>
  </si>
  <si>
    <t>TIO2</t>
  </si>
  <si>
    <t>Al</t>
  </si>
  <si>
    <t>Al2O3 P-472A</t>
  </si>
  <si>
    <t>MgAl2O4 p-885, GRR-1406</t>
  </si>
  <si>
    <t>Fe</t>
  </si>
  <si>
    <t>LiFH</t>
  </si>
  <si>
    <t>Magnetite, Minas Gerais, USNM 114887 P-907</t>
  </si>
  <si>
    <t>Ca</t>
  </si>
  <si>
    <t>PETL</t>
  </si>
  <si>
    <t>Na</t>
  </si>
  <si>
    <t>Albite Amelia P-103</t>
  </si>
  <si>
    <t>K</t>
  </si>
  <si>
    <t>Microcline Asbestos P-102</t>
  </si>
  <si>
    <t>Cr</t>
  </si>
  <si>
    <t>Cr2O3 P-585</t>
  </si>
  <si>
    <t>1711 V2O5 P-975 (Intf Order 1)</t>
  </si>
  <si>
    <t>Mn</t>
  </si>
  <si>
    <t>Mn Olivine RDS P-1087</t>
  </si>
  <si>
    <t>Zn</t>
  </si>
  <si>
    <t>ZnO P-471</t>
  </si>
  <si>
    <t>Ni</t>
  </si>
  <si>
    <t>NiO P-634</t>
  </si>
  <si>
    <t>V</t>
  </si>
  <si>
    <t>V2O5 P-875</t>
  </si>
  <si>
    <t>1710 TiO2 P-530 (Intf Order 1)</t>
  </si>
  <si>
    <t>Fayalite, RDS P-1086</t>
  </si>
  <si>
    <t>Forsterite, Shankland P-658</t>
  </si>
  <si>
    <t xml:space="preserve">Spinels </t>
  </si>
  <si>
    <t>Dectector crystal</t>
  </si>
  <si>
    <t>Peak count time (s)</t>
  </si>
  <si>
    <t>Background count time (s)</t>
  </si>
  <si>
    <t>Primary standard</t>
  </si>
  <si>
    <t>Interference standard</t>
  </si>
  <si>
    <t>Std. name</t>
  </si>
  <si>
    <t xml:space="preserve">Silicates (olivine, clinopyroxene, orthopyroxene) </t>
  </si>
  <si>
    <t>Secondary standards</t>
  </si>
  <si>
    <t>Sample</t>
  </si>
  <si>
    <t>n</t>
  </si>
  <si>
    <t>FeO</t>
  </si>
  <si>
    <t>MnO</t>
  </si>
  <si>
    <t>NiO</t>
  </si>
  <si>
    <t>MgO</t>
  </si>
  <si>
    <t>CaO</t>
  </si>
  <si>
    <t>Mg#</t>
  </si>
  <si>
    <t>ADG-CB-1</t>
  </si>
  <si>
    <t>Amph gabbro</t>
  </si>
  <si>
    <t>ADG-82-1</t>
  </si>
  <si>
    <t>ADG-82-15</t>
  </si>
  <si>
    <t>ADG-8</t>
  </si>
  <si>
    <t>Olivine cpx'ite</t>
  </si>
  <si>
    <t>ADG-DR</t>
  </si>
  <si>
    <t>ADG-CB-7</t>
  </si>
  <si>
    <t>ADG-32</t>
  </si>
  <si>
    <t>ADG-82-17</t>
  </si>
  <si>
    <t>ADG-10</t>
  </si>
  <si>
    <t>ADG-CB-8</t>
  </si>
  <si>
    <t>ADG-82-3</t>
  </si>
  <si>
    <t>ADG-30</t>
  </si>
  <si>
    <t>ADG-33</t>
  </si>
  <si>
    <t>ADG-35</t>
  </si>
  <si>
    <t>ADG-42</t>
  </si>
  <si>
    <t>ADG-CB-5</t>
  </si>
  <si>
    <t>ADG-CB-3</t>
  </si>
  <si>
    <t>ADG-CB-9</t>
  </si>
  <si>
    <t>lherzolite</t>
  </si>
  <si>
    <t>ADG-82-2</t>
  </si>
  <si>
    <t>ADG-82-21</t>
  </si>
  <si>
    <t>ADG-63</t>
  </si>
  <si>
    <t>MM-CB-3</t>
  </si>
  <si>
    <t>MM-77-35</t>
  </si>
  <si>
    <t>Olivine cpx'ite (+amph)</t>
  </si>
  <si>
    <t>MM-77-67</t>
  </si>
  <si>
    <t>MM-CB-2</t>
  </si>
  <si>
    <t>MM-81X-A</t>
  </si>
  <si>
    <t>MOF-81X-C</t>
  </si>
  <si>
    <t>Olivine clinopyroxenites</t>
  </si>
  <si>
    <t>Lherzolite</t>
  </si>
  <si>
    <t>2σ (standard deviation of core analyses)</t>
  </si>
  <si>
    <t>Ca (ppm)</t>
  </si>
  <si>
    <t>2𝛔</t>
  </si>
  <si>
    <t>﻿High precision Ca-in-olivine analyses of cores (obtained in separate analytical session)</t>
  </si>
  <si>
    <t>Core analyses</t>
  </si>
  <si>
    <t>ZnO</t>
  </si>
  <si>
    <t>Cr#</t>
  </si>
  <si>
    <t>ADG-52</t>
  </si>
  <si>
    <t>AG-82-1</t>
  </si>
  <si>
    <t>MOF-81X-A</t>
  </si>
  <si>
    <t>ADG-82-15*</t>
  </si>
  <si>
    <t>ADG-CB-7*</t>
  </si>
  <si>
    <t>ADG-32*</t>
  </si>
  <si>
    <t>ADG-30*</t>
  </si>
  <si>
    <t>ADG-35*</t>
  </si>
  <si>
    <t>ADG-42*</t>
  </si>
  <si>
    <t>ADG-CB-3*</t>
  </si>
  <si>
    <t>ADG-82-2*</t>
  </si>
  <si>
    <t>ADG-82-21*</t>
  </si>
  <si>
    <t>ADG-63*</t>
  </si>
  <si>
    <t>ADG-CB-9*</t>
  </si>
  <si>
    <t xml:space="preserve">n </t>
  </si>
  <si>
    <t>amph = amphibole</t>
  </si>
  <si>
    <t>cpx'ite = clinopyroxenite</t>
  </si>
  <si>
    <t>ADG-19</t>
  </si>
  <si>
    <t>ADG-82-5</t>
  </si>
  <si>
    <t>ADG-22a</t>
  </si>
  <si>
    <t>ADG-38</t>
  </si>
  <si>
    <t>ADG-CB-4</t>
  </si>
  <si>
    <t>ADG-CB-6</t>
  </si>
  <si>
    <t xml:space="preserve">ADG-5 </t>
  </si>
  <si>
    <t>ADG-82-18</t>
  </si>
  <si>
    <t>ADG-26</t>
  </si>
  <si>
    <t>MM-76-4</t>
  </si>
  <si>
    <t>MM-77-61</t>
  </si>
  <si>
    <t>MOF-81X-E</t>
  </si>
  <si>
    <t>MOF-81X-B</t>
  </si>
  <si>
    <t>MM-81X-C</t>
  </si>
  <si>
    <t>ADG-5</t>
  </si>
  <si>
    <t>hornblendite</t>
  </si>
  <si>
    <t>F</t>
  </si>
  <si>
    <t>Cl</t>
  </si>
  <si>
    <t>ADG-24</t>
  </si>
  <si>
    <t>ADG-CB-10</t>
  </si>
  <si>
    <t>MM-CB-1</t>
  </si>
  <si>
    <t>Clinopyroxene</t>
  </si>
  <si>
    <t>Orthopyroxene</t>
  </si>
  <si>
    <t xml:space="preserve">Sample  </t>
  </si>
  <si>
    <t>Rim analyses</t>
  </si>
  <si>
    <t>2σ (standard deviation of rim analyses)</t>
  </si>
  <si>
    <t>Ab</t>
  </si>
  <si>
    <t>An</t>
  </si>
  <si>
    <t>Or</t>
  </si>
  <si>
    <t>Ab = Albite, An = Anorthite, Or = Orthoclase</t>
  </si>
  <si>
    <t xml:space="preserve">Amph = amphibole </t>
  </si>
  <si>
    <t>Cr# = 100*Cr/(Cr+Al)</t>
  </si>
  <si>
    <t>*Analyses from these samples were bracketed with Wood and Virgo spinel standard set</t>
  </si>
  <si>
    <t>Amphibole</t>
  </si>
  <si>
    <t>LDE1</t>
  </si>
  <si>
    <t xml:space="preserve">F </t>
  </si>
  <si>
    <t>Phlogopite, Syn P-292</t>
  </si>
  <si>
    <t>Sodalite P-299</t>
  </si>
  <si>
    <t>*MAN correction was applied to amphibole analyses so background was not counted</t>
  </si>
  <si>
    <t>n.d. = no data</t>
  </si>
  <si>
    <t>n.d.</t>
  </si>
  <si>
    <t>MOF-81X-G</t>
  </si>
  <si>
    <t>ADG-22</t>
  </si>
  <si>
    <t>Cs</t>
  </si>
  <si>
    <t>Rb</t>
  </si>
  <si>
    <t>Ba</t>
  </si>
  <si>
    <t>Th</t>
  </si>
  <si>
    <t>U</t>
  </si>
  <si>
    <t>Ta</t>
  </si>
  <si>
    <t>Nb</t>
  </si>
  <si>
    <t>La</t>
  </si>
  <si>
    <t>Ce</t>
  </si>
  <si>
    <t>Pb</t>
  </si>
  <si>
    <t>Pr</t>
  </si>
  <si>
    <t>Sr</t>
  </si>
  <si>
    <t>Nd</t>
  </si>
  <si>
    <t>Zr</t>
  </si>
  <si>
    <t>Hf</t>
  </si>
  <si>
    <t>Sm</t>
  </si>
  <si>
    <t>Eu</t>
  </si>
  <si>
    <t>Gd</t>
  </si>
  <si>
    <t>Tb</t>
  </si>
  <si>
    <t>Dy</t>
  </si>
  <si>
    <t>Y</t>
  </si>
  <si>
    <t>Ho</t>
  </si>
  <si>
    <t>Er</t>
  </si>
  <si>
    <t>Tm</t>
  </si>
  <si>
    <t>Yb</t>
  </si>
  <si>
    <t>Lu</t>
  </si>
  <si>
    <t>Eu/Eu*</t>
  </si>
  <si>
    <t>La/Yb</t>
  </si>
  <si>
    <t>Sr/Y</t>
  </si>
  <si>
    <t xml:space="preserve">Adagdak </t>
  </si>
  <si>
    <t xml:space="preserve">Moffett </t>
  </si>
  <si>
    <t>Olivine cpx'ites (+amph)</t>
  </si>
  <si>
    <t xml:space="preserve">Sample </t>
  </si>
  <si>
    <t>Cpx'ite</t>
  </si>
  <si>
    <t>Magnesio-hastingsite</t>
  </si>
  <si>
    <t>Pargasite</t>
  </si>
  <si>
    <t>Name*</t>
  </si>
  <si>
    <t xml:space="preserve">Group </t>
  </si>
  <si>
    <t>Zr/Zr*</t>
  </si>
  <si>
    <t>Sr/Sr*</t>
  </si>
  <si>
    <t>Kd</t>
  </si>
  <si>
    <t>Reference</t>
  </si>
  <si>
    <t>Klemme et al., (2002)</t>
  </si>
  <si>
    <t>Beattie (1993)</t>
  </si>
  <si>
    <t>Matsui et al., (1977)</t>
  </si>
  <si>
    <t>Hart &amp; Dunn (1993)</t>
  </si>
  <si>
    <t>Hauri et al., (1994)</t>
  </si>
  <si>
    <t>Hart &amp; Dunn (1993</t>
  </si>
  <si>
    <t>Paster et al., (1974)</t>
  </si>
  <si>
    <t>Basalt-cpx</t>
  </si>
  <si>
    <t xml:space="preserve">Basalt-olivine </t>
  </si>
  <si>
    <t>Grove et al., (2002)</t>
  </si>
  <si>
    <t>Fujimaki et al., (1984)</t>
  </si>
  <si>
    <t>McKenzie &amp; O'Nions (1991)</t>
  </si>
  <si>
    <t>Basalt-opx</t>
  </si>
  <si>
    <t>Basalt-amphibole</t>
  </si>
  <si>
    <t>Basalt-garnet</t>
  </si>
  <si>
    <t>Salters &amp; Longhi (1999)</t>
  </si>
  <si>
    <t>Grove (2002)</t>
  </si>
  <si>
    <t>Frey (1969)</t>
  </si>
  <si>
    <t>Irving &amp; Frey (1984)</t>
  </si>
  <si>
    <t>estimate (Hf/Zr≈2.5)</t>
  </si>
  <si>
    <t>estimate (Ta/N ≈ 1.2))</t>
  </si>
  <si>
    <t>estimate (Pr/Pb = 3.5)</t>
  </si>
  <si>
    <t>Chazot et al., (1996)</t>
  </si>
  <si>
    <t>Adam &amp; Green (2006)</t>
  </si>
  <si>
    <t>estimate (Ce/Pb≈ 50)</t>
  </si>
  <si>
    <t>estimate (Pr/Sr≈ 2)</t>
  </si>
  <si>
    <t>estimate (Gd/Dy≈ 0.5)</t>
  </si>
  <si>
    <t>estimate (Tb/Dy≈ 0.7)</t>
  </si>
  <si>
    <t>estimate (Ho/Er≈ 0.7)</t>
  </si>
  <si>
    <t>Johnson (1998)</t>
  </si>
  <si>
    <t>Dacite-cpx</t>
  </si>
  <si>
    <t>Dacite-garnet</t>
  </si>
  <si>
    <t>Dacite-rutile</t>
  </si>
  <si>
    <t>estimate (U/Th ≈ 1.3)</t>
  </si>
  <si>
    <t>estimate (Ba/Th ≈ 50)</t>
  </si>
  <si>
    <t>Bédard (2006)</t>
  </si>
  <si>
    <t>Parameter</t>
  </si>
  <si>
    <t>Olivine</t>
  </si>
  <si>
    <t>OPX</t>
  </si>
  <si>
    <t>CPX</t>
  </si>
  <si>
    <t>Garnet</t>
  </si>
  <si>
    <t xml:space="preserve">Rutile </t>
  </si>
  <si>
    <t xml:space="preserve">Modal proportion </t>
  </si>
  <si>
    <t>Melting mode</t>
  </si>
  <si>
    <t>Eclogite slab</t>
  </si>
  <si>
    <t>Depleted mantle</t>
  </si>
  <si>
    <t>Lithology</t>
  </si>
  <si>
    <t xml:space="preserve">Amphibole </t>
  </si>
  <si>
    <t>Modal proportion</t>
  </si>
  <si>
    <t>BCR-2g</t>
  </si>
  <si>
    <t>BIR-1g</t>
  </si>
  <si>
    <t>NIST-610</t>
  </si>
  <si>
    <t>NIST-612</t>
  </si>
  <si>
    <t>NIST-614</t>
  </si>
  <si>
    <t xml:space="preserve">LA-ICP-MS standard concentrations (ppm, Rutgers) </t>
  </si>
  <si>
    <t>Sm/Yb</t>
  </si>
  <si>
    <t>Andesite-olivine</t>
  </si>
  <si>
    <t>Luhr &amp; Carmichael (1980)</t>
  </si>
  <si>
    <t>estimate ( ≈ Ce)</t>
  </si>
  <si>
    <t>estimate ( ≈ Zr)</t>
  </si>
  <si>
    <t>Dacite-opx</t>
  </si>
  <si>
    <t>Aleutian trench sediment</t>
  </si>
  <si>
    <t>[1]</t>
  </si>
  <si>
    <t>[2]</t>
  </si>
  <si>
    <t>[3]</t>
  </si>
  <si>
    <t>[3] Plank &amp; Langmuir, 1998</t>
  </si>
  <si>
    <t>Concentrations given in ppm</t>
  </si>
  <si>
    <t>Concentration</t>
  </si>
  <si>
    <t>Amphibole gabbro</t>
  </si>
  <si>
    <t>[4] McDonough &amp; Sun 1995</t>
  </si>
  <si>
    <t>[4]</t>
  </si>
  <si>
    <t xml:space="preserve">Primitive mantle </t>
  </si>
  <si>
    <t>[1] Salters &amp; Stracke, 2004</t>
  </si>
  <si>
    <t>Carbonaceous chondrites</t>
  </si>
  <si>
    <t xml:space="preserve">Carbonaceous chondrite data used for normalization in calcualting Eu, Sr, and Zr anomalies </t>
  </si>
  <si>
    <t>Dunn &amp; Sen (1993)</t>
  </si>
  <si>
    <t xml:space="preserve">Session </t>
  </si>
  <si>
    <t xml:space="preserve">   FeO   </t>
  </si>
  <si>
    <t xml:space="preserve">   MgO   </t>
  </si>
  <si>
    <t xml:space="preserve">   CaO   </t>
  </si>
  <si>
    <t xml:space="preserve">   MnO   </t>
  </si>
  <si>
    <t xml:space="preserve">  Total  </t>
  </si>
  <si>
    <t>Mössbauer</t>
  </si>
  <si>
    <t>Uncorrected</t>
  </si>
  <si>
    <t>∆Möss-EMPA</t>
  </si>
  <si>
    <t>BAR-8601-10</t>
  </si>
  <si>
    <t>2σ</t>
  </si>
  <si>
    <t>DB-8803</t>
  </si>
  <si>
    <t>IM-8703</t>
  </si>
  <si>
    <t>IO-5650</t>
  </si>
  <si>
    <t>IO-5657</t>
  </si>
  <si>
    <t>KLB-8304</t>
  </si>
  <si>
    <t>KLB-8320</t>
  </si>
  <si>
    <t>MBR-8313</t>
  </si>
  <si>
    <t>MO-4334-14</t>
  </si>
  <si>
    <t>VI-314-5</t>
  </si>
  <si>
    <t>VI-314-58</t>
  </si>
  <si>
    <t>Averagers</t>
  </si>
  <si>
    <t>Molar Cations</t>
  </si>
  <si>
    <t>Normalized cations</t>
  </si>
  <si>
    <t>Adak xenolith group</t>
  </si>
  <si>
    <t xml:space="preserve"> Comparison</t>
  </si>
  <si>
    <t>Phases assemblage (%)</t>
  </si>
  <si>
    <t>Compositions</t>
  </si>
  <si>
    <t xml:space="preserve">Temperature </t>
  </si>
  <si>
    <t xml:space="preserve">Pressure </t>
  </si>
  <si>
    <t>Bucholz &amp; Kelemen 2019</t>
  </si>
  <si>
    <t>∆FMQ  +0.6 - +0.8</t>
  </si>
  <si>
    <t>natural samples</t>
  </si>
  <si>
    <t>Talkeetna arc</t>
  </si>
  <si>
    <t>CrSp Cr# 59, Mg# 55</t>
  </si>
  <si>
    <t>Bryant et al (2007)</t>
  </si>
  <si>
    <t>1.2-1.9 GPa</t>
  </si>
  <si>
    <t>∆FMQ  +1.6 - +2.9</t>
  </si>
  <si>
    <t>Kamchatka arc</t>
  </si>
  <si>
    <t>CrSp Cr# 76, Mg# 42</t>
  </si>
  <si>
    <t>Ol Mg# 90, OPX Mg# 91</t>
  </si>
  <si>
    <t>∆FMQ  +0.9 - +1.0</t>
  </si>
  <si>
    <t>Japan Sea back-arc basin</t>
  </si>
  <si>
    <t>Sp Cr# 31-35, Mg# 31-24</t>
  </si>
  <si>
    <t>∆FMQ  +3.1 - +3.9</t>
  </si>
  <si>
    <t>Simcoe Volcano</t>
  </si>
  <si>
    <t>Sp Cr#40-34, Mg# 77-70</t>
  </si>
  <si>
    <t>Ol(67-57), CPX(13-6), OPX(27-25), Sp(3-2)</t>
  </si>
  <si>
    <t>Patagonia</t>
  </si>
  <si>
    <t>Sp Cr# 77-74, Mg# 16-13</t>
  </si>
  <si>
    <t>Ol Mg# 92-86</t>
  </si>
  <si>
    <t>1 GPa</t>
  </si>
  <si>
    <t>∆NNO +1.1 - +5.1</t>
  </si>
  <si>
    <t xml:space="preserve">dunite, wehrlite, </t>
  </si>
  <si>
    <t>experimental study</t>
  </si>
  <si>
    <t xml:space="preserve">(olivine) clinopyroxenite </t>
  </si>
  <si>
    <t xml:space="preserve">Mg-basalt </t>
  </si>
  <si>
    <t>Sp Cr# 63-10, Mg# 53-35</t>
  </si>
  <si>
    <t>cumulates</t>
  </si>
  <si>
    <t>Ol Mg# 84-95</t>
  </si>
  <si>
    <t>∆FMQ +0.1 - +2.3</t>
  </si>
  <si>
    <t xml:space="preserve">natural cumulates </t>
  </si>
  <si>
    <t>Sp Cr# 81-50, Mg# 60-32</t>
  </si>
  <si>
    <t>DeBari &amp; Colemen (1989)</t>
  </si>
  <si>
    <t>0.95-1.1 GPa</t>
  </si>
  <si>
    <t>natural cumulates</t>
  </si>
  <si>
    <t>Sp Cr# 77-46, Mg# 46-41</t>
  </si>
  <si>
    <t>Sp Cr#25</t>
  </si>
  <si>
    <t>Ol(14-10), CPX(54-20),      Amph(60-7), Mag(10-0)</t>
  </si>
  <si>
    <t>Ol Mg# 92-83</t>
  </si>
  <si>
    <t xml:space="preserve">500-800 MPa </t>
  </si>
  <si>
    <t>NNO - ∆NNO+3</t>
  </si>
  <si>
    <t>Saturated</t>
  </si>
  <si>
    <t xml:space="preserve">(olivine + amph) </t>
  </si>
  <si>
    <t xml:space="preserve">clinopyroxenite </t>
  </si>
  <si>
    <t>Amph Mg# 81-82</t>
  </si>
  <si>
    <t>Holloway &amp; Burnham (1971)</t>
  </si>
  <si>
    <t>Ol Mg# 87-77</t>
  </si>
  <si>
    <t>495-796 MPa</t>
  </si>
  <si>
    <t>NNO</t>
  </si>
  <si>
    <t xml:space="preserve">Hydrous </t>
  </si>
  <si>
    <t>CPX Mg# 92-89</t>
  </si>
  <si>
    <t xml:space="preserve">tholeiite basalt </t>
  </si>
  <si>
    <t>Amph Mg# 82-75</t>
  </si>
  <si>
    <t>Ol Mg# 83-77</t>
  </si>
  <si>
    <t>∆FMQ +0.5 - +5.9</t>
  </si>
  <si>
    <t>Lesser Antilles</t>
  </si>
  <si>
    <t>CrSp Cr# 66-56, Mg# 56-34</t>
  </si>
  <si>
    <t>Amph Mg# 87-83</t>
  </si>
  <si>
    <t>Adagdak and Moffett</t>
  </si>
  <si>
    <t>Nandedkar et al (2014)</t>
  </si>
  <si>
    <t>Amph(65-10), Plag(88-33), Mag(11-0)</t>
  </si>
  <si>
    <t>Amph Mg# 79-66</t>
  </si>
  <si>
    <t>700 MPa</t>
  </si>
  <si>
    <t xml:space="preserve">NNO </t>
  </si>
  <si>
    <t xml:space="preserve">Amphibole gabbro </t>
  </si>
  <si>
    <t>and hornblendite</t>
  </si>
  <si>
    <t>andesite - dacite</t>
  </si>
  <si>
    <t>∆FMQ +2.7 - +4.2</t>
  </si>
  <si>
    <t xml:space="preserve">Amph Mg# 83-78 </t>
  </si>
  <si>
    <t>Ichiyama et al (2016)</t>
  </si>
  <si>
    <t>Draper (1991)</t>
  </si>
  <si>
    <t>Bucholz &amp; Kelemen (2019)</t>
  </si>
  <si>
    <t>Stamper et al (2014)</t>
  </si>
  <si>
    <t>Ulmer et al (2018)</t>
  </si>
  <si>
    <t>[2] Staudigel et al., 1996</t>
  </si>
  <si>
    <t>estimate*</t>
  </si>
  <si>
    <t>*Pb was estimated to be approximately 1/4 of Pr (Hofmann 1988; Lehnert et al. 2000; Klein 2004)</t>
  </si>
  <si>
    <t>Lherzolite ADG-CB-9</t>
  </si>
  <si>
    <t>Olivine clinopyroxenite (+amph)</t>
  </si>
  <si>
    <t>*Amphibole nomenclature based on Leake et al. (2004)</t>
  </si>
  <si>
    <t>Altered oceanic crust</t>
  </si>
  <si>
    <t>Dantas et al (2008)</t>
  </si>
  <si>
    <t>Olivine clinopyroxenite</t>
  </si>
  <si>
    <t>Note that because each LA-ICP-MS point is matched to a spcific EMPA, average Mg#s reported here only represent the average of the points for which we have both trace and major element data, and may not match the average of all EMPA collected for each sample</t>
  </si>
  <si>
    <t>Interpretation</t>
  </si>
  <si>
    <t>Ol Mg# 92-85.5</t>
  </si>
  <si>
    <t>basalt/high-Mg andesite</t>
  </si>
  <si>
    <t>Melekhova et al (2015)</t>
  </si>
  <si>
    <t>4.5% initial</t>
  </si>
  <si>
    <t>1200-1060ºC</t>
  </si>
  <si>
    <t>750-850ºC</t>
  </si>
  <si>
    <t>800-1080ºC</t>
  </si>
  <si>
    <t>800-950ºC</t>
  </si>
  <si>
    <t>930-980ºC</t>
  </si>
  <si>
    <t>880-930ºC</t>
  </si>
  <si>
    <t>700-950ºC</t>
  </si>
  <si>
    <t>800-900ºC</t>
  </si>
  <si>
    <t>975-1000ºC</t>
  </si>
  <si>
    <t>900-1050ºC</t>
  </si>
  <si>
    <t>900-1330ºC</t>
  </si>
  <si>
    <t>920-730ºC</t>
  </si>
  <si>
    <t>870-1070ºC</t>
  </si>
  <si>
    <t>1100-1080ºC</t>
  </si>
  <si>
    <t>∆NNO +0.6 - +0.7</t>
  </si>
  <si>
    <t>Ol Mg# 93 - 89</t>
  </si>
  <si>
    <t>Sp Cr# 31-7, Mg# 56-36</t>
  </si>
  <si>
    <t>3.6-6.4 wt.% initial</t>
  </si>
  <si>
    <t>10.8-7.8 wt.% initial</t>
  </si>
  <si>
    <t xml:space="preserve">5.3 - 6.7% melt </t>
  </si>
  <si>
    <t>Cxp'ite</t>
  </si>
  <si>
    <t>Ol cxp'ite</t>
  </si>
  <si>
    <t>Peritectic</t>
  </si>
  <si>
    <t>Peritectic/secondary?</t>
  </si>
  <si>
    <t>Cumulate</t>
  </si>
  <si>
    <t>Peritectic?</t>
  </si>
  <si>
    <t>Metasomatized mantle*</t>
  </si>
  <si>
    <t>*Modal proportions and melting modes for metasomatized mantle after Ersoy et al. (2010)</t>
  </si>
  <si>
    <t>Krawczynski et al (2012)</t>
  </si>
  <si>
    <r>
      <t>Mg# calculated assuming all Fe present as Fe</t>
    </r>
    <r>
      <rPr>
        <i/>
        <vertAlign val="superscript"/>
        <sz val="12"/>
        <color theme="1"/>
        <rFont val="Times New Roman"/>
        <family val="1"/>
      </rPr>
      <t>+2</t>
    </r>
    <r>
      <rPr>
        <i/>
        <sz val="12"/>
        <color theme="1"/>
        <rFont val="Times New Roman"/>
        <family val="1"/>
      </rPr>
      <t xml:space="preserve"> (Mg# = 100*Mg/(Fe</t>
    </r>
    <r>
      <rPr>
        <i/>
        <vertAlign val="subscript"/>
        <sz val="12"/>
        <color theme="1"/>
        <rFont val="Times New Roman"/>
        <family val="1"/>
      </rPr>
      <t>T</t>
    </r>
    <r>
      <rPr>
        <i/>
        <sz val="12"/>
        <color theme="1"/>
        <rFont val="Times New Roman"/>
        <family val="1"/>
      </rPr>
      <t>+Mg))</t>
    </r>
  </si>
  <si>
    <r>
      <t>SiO</t>
    </r>
    <r>
      <rPr>
        <vertAlign val="subscript"/>
        <sz val="12"/>
        <color rgb="FF000000"/>
        <rFont val="Times New Roman"/>
        <family val="1"/>
      </rPr>
      <t>2</t>
    </r>
  </si>
  <si>
    <r>
      <t>TiO</t>
    </r>
    <r>
      <rPr>
        <vertAlign val="subscript"/>
        <sz val="12"/>
        <color rgb="FF000000"/>
        <rFont val="Times New Roman"/>
        <family val="1"/>
      </rPr>
      <t>2</t>
    </r>
  </si>
  <si>
    <r>
      <t>Cr</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3</t>
    </r>
  </si>
  <si>
    <r>
      <t>Al</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3</t>
    </r>
  </si>
  <si>
    <r>
      <t>Na</t>
    </r>
    <r>
      <rPr>
        <vertAlign val="subscript"/>
        <sz val="12"/>
        <color rgb="FF000000"/>
        <rFont val="Times New Roman"/>
        <family val="1"/>
      </rPr>
      <t>2</t>
    </r>
    <r>
      <rPr>
        <sz val="12"/>
        <color rgb="FF000000"/>
        <rFont val="Times New Roman"/>
        <family val="1"/>
      </rPr>
      <t>O</t>
    </r>
  </si>
  <si>
    <r>
      <t>K</t>
    </r>
    <r>
      <rPr>
        <vertAlign val="subscript"/>
        <sz val="12"/>
        <color rgb="FF000000"/>
        <rFont val="Times New Roman"/>
        <family val="1"/>
      </rPr>
      <t>2</t>
    </r>
    <r>
      <rPr>
        <sz val="12"/>
        <color rgb="FF000000"/>
        <rFont val="Times New Roman"/>
        <family val="1"/>
      </rPr>
      <t>O</t>
    </r>
  </si>
  <si>
    <r>
      <t>FeO and Fe</t>
    </r>
    <r>
      <rPr>
        <i/>
        <vertAlign val="subscript"/>
        <sz val="12"/>
        <color theme="1"/>
        <rFont val="Times New Roman"/>
        <family val="1"/>
      </rPr>
      <t>2</t>
    </r>
    <r>
      <rPr>
        <i/>
        <sz val="12"/>
        <color theme="1"/>
        <rFont val="Times New Roman"/>
        <family val="1"/>
      </rPr>
      <t>O</t>
    </r>
    <r>
      <rPr>
        <i/>
        <vertAlign val="subscript"/>
        <sz val="12"/>
        <color theme="1"/>
        <rFont val="Times New Roman"/>
        <family val="1"/>
      </rPr>
      <t>3</t>
    </r>
    <r>
      <rPr>
        <i/>
        <sz val="12"/>
        <color theme="1"/>
        <rFont val="Times New Roman"/>
        <family val="1"/>
      </rPr>
      <t xml:space="preserve"> were recalculated from FeO</t>
    </r>
    <r>
      <rPr>
        <i/>
        <vertAlign val="subscript"/>
        <sz val="12"/>
        <color theme="1"/>
        <rFont val="Times New Roman"/>
        <family val="1"/>
      </rPr>
      <t>T</t>
    </r>
    <r>
      <rPr>
        <i/>
        <sz val="12"/>
        <color theme="1"/>
        <rFont val="Times New Roman"/>
        <family val="1"/>
      </rPr>
      <t xml:space="preserve"> for each analysis assuming perfect stoichiometry</t>
    </r>
  </si>
  <si>
    <r>
      <t>Mg# calculated from Fe</t>
    </r>
    <r>
      <rPr>
        <i/>
        <vertAlign val="subscript"/>
        <sz val="12"/>
        <color theme="1"/>
        <rFont val="Times New Roman"/>
        <family val="1"/>
      </rPr>
      <t>T</t>
    </r>
    <r>
      <rPr>
        <i/>
        <sz val="12"/>
        <color theme="1"/>
        <rFont val="Times New Roman"/>
        <family val="1"/>
      </rPr>
      <t xml:space="preserve"> (Mg# = 100*Mg/(Fe</t>
    </r>
    <r>
      <rPr>
        <i/>
        <vertAlign val="subscript"/>
        <sz val="12"/>
        <color theme="1"/>
        <rFont val="Times New Roman"/>
        <family val="1"/>
      </rPr>
      <t>T</t>
    </r>
    <r>
      <rPr>
        <i/>
        <sz val="12"/>
        <color theme="1"/>
        <rFont val="Times New Roman"/>
        <family val="1"/>
      </rPr>
      <t>+Mg))</t>
    </r>
  </si>
  <si>
    <r>
      <t>FeO</t>
    </r>
    <r>
      <rPr>
        <vertAlign val="subscript"/>
        <sz val="12"/>
        <color theme="1"/>
        <rFont val="Times New Roman"/>
        <family val="1"/>
      </rPr>
      <t>T</t>
    </r>
  </si>
  <si>
    <r>
      <t>Fe</t>
    </r>
    <r>
      <rPr>
        <vertAlign val="subscript"/>
        <sz val="12"/>
        <color theme="1"/>
        <rFont val="Times New Roman"/>
        <family val="1"/>
      </rPr>
      <t>2</t>
    </r>
    <r>
      <rPr>
        <sz val="12"/>
        <color theme="1"/>
        <rFont val="Times New Roman"/>
        <family val="1"/>
      </rPr>
      <t>O</t>
    </r>
    <r>
      <rPr>
        <vertAlign val="subscript"/>
        <sz val="12"/>
        <color theme="1"/>
        <rFont val="Times New Roman"/>
        <family val="1"/>
      </rPr>
      <t>3</t>
    </r>
  </si>
  <si>
    <r>
      <t>ADG-24</t>
    </r>
    <r>
      <rPr>
        <vertAlign val="superscript"/>
        <sz val="12"/>
        <color theme="1"/>
        <rFont val="Times New Roman"/>
        <family val="1"/>
      </rPr>
      <t>A</t>
    </r>
  </si>
  <si>
    <r>
      <t>ADG-22</t>
    </r>
    <r>
      <rPr>
        <vertAlign val="superscript"/>
        <sz val="12"/>
        <color theme="1"/>
        <rFont val="Times New Roman"/>
        <family val="1"/>
      </rPr>
      <t>B</t>
    </r>
  </si>
  <si>
    <r>
      <t>ADG-73</t>
    </r>
    <r>
      <rPr>
        <vertAlign val="superscript"/>
        <sz val="12"/>
        <color theme="1"/>
        <rFont val="Times New Roman"/>
        <family val="1"/>
      </rPr>
      <t>B</t>
    </r>
  </si>
  <si>
    <r>
      <t>ADG-82-5</t>
    </r>
    <r>
      <rPr>
        <vertAlign val="superscript"/>
        <sz val="12"/>
        <color theme="1"/>
        <rFont val="Times New Roman"/>
        <family val="1"/>
      </rPr>
      <t>A</t>
    </r>
  </si>
  <si>
    <r>
      <t>ADG-CB-1</t>
    </r>
    <r>
      <rPr>
        <vertAlign val="superscript"/>
        <sz val="12"/>
        <color theme="1"/>
        <rFont val="Times New Roman"/>
        <family val="1"/>
      </rPr>
      <t>B</t>
    </r>
  </si>
  <si>
    <r>
      <t>ADG-CB-4</t>
    </r>
    <r>
      <rPr>
        <vertAlign val="superscript"/>
        <sz val="12"/>
        <color theme="1"/>
        <rFont val="Times New Roman"/>
        <family val="1"/>
      </rPr>
      <t>B</t>
    </r>
  </si>
  <si>
    <r>
      <t>ADG-CB-6</t>
    </r>
    <r>
      <rPr>
        <vertAlign val="superscript"/>
        <sz val="12"/>
        <color theme="1"/>
        <rFont val="Times New Roman"/>
        <family val="1"/>
      </rPr>
      <t>B</t>
    </r>
  </si>
  <si>
    <r>
      <t>ADG-5</t>
    </r>
    <r>
      <rPr>
        <vertAlign val="superscript"/>
        <sz val="12"/>
        <color theme="1"/>
        <rFont val="Times New Roman"/>
        <family val="1"/>
      </rPr>
      <t>A</t>
    </r>
  </si>
  <si>
    <r>
      <t>ADG-52</t>
    </r>
    <r>
      <rPr>
        <vertAlign val="superscript"/>
        <sz val="12"/>
        <color theme="1"/>
        <rFont val="Times New Roman"/>
        <family val="1"/>
      </rPr>
      <t>A</t>
    </r>
  </si>
  <si>
    <r>
      <t>ADG-82-18</t>
    </r>
    <r>
      <rPr>
        <vertAlign val="superscript"/>
        <sz val="12"/>
        <color theme="1"/>
        <rFont val="Times New Roman"/>
        <family val="1"/>
      </rPr>
      <t>A</t>
    </r>
  </si>
  <si>
    <r>
      <t>ADG-26</t>
    </r>
    <r>
      <rPr>
        <vertAlign val="superscript"/>
        <sz val="12"/>
        <color theme="1"/>
        <rFont val="Times New Roman"/>
        <family val="1"/>
      </rPr>
      <t>A</t>
    </r>
  </si>
  <si>
    <r>
      <t>ADG-CB-10</t>
    </r>
    <r>
      <rPr>
        <vertAlign val="superscript"/>
        <sz val="12"/>
        <color theme="1"/>
        <rFont val="Times New Roman"/>
        <family val="1"/>
      </rPr>
      <t>A</t>
    </r>
  </si>
  <si>
    <r>
      <t>ADG-82-15</t>
    </r>
    <r>
      <rPr>
        <vertAlign val="superscript"/>
        <sz val="12"/>
        <color theme="1"/>
        <rFont val="Times New Roman"/>
        <family val="1"/>
      </rPr>
      <t>C</t>
    </r>
  </si>
  <si>
    <r>
      <t>ADG-CB-7</t>
    </r>
    <r>
      <rPr>
        <vertAlign val="superscript"/>
        <sz val="12"/>
        <color theme="1"/>
        <rFont val="Times New Roman"/>
        <family val="1"/>
      </rPr>
      <t>C</t>
    </r>
  </si>
  <si>
    <r>
      <t>MM-76-4</t>
    </r>
    <r>
      <rPr>
        <vertAlign val="superscript"/>
        <sz val="12"/>
        <color theme="1"/>
        <rFont val="Times New Roman"/>
        <family val="1"/>
      </rPr>
      <t>A</t>
    </r>
  </si>
  <si>
    <r>
      <t>MM-77-61</t>
    </r>
    <r>
      <rPr>
        <vertAlign val="superscript"/>
        <sz val="12"/>
        <color theme="1"/>
        <rFont val="Times New Roman"/>
        <family val="1"/>
      </rPr>
      <t>A</t>
    </r>
  </si>
  <si>
    <r>
      <t>MOF-81X-E</t>
    </r>
    <r>
      <rPr>
        <vertAlign val="superscript"/>
        <sz val="12"/>
        <color theme="1"/>
        <rFont val="Times New Roman"/>
        <family val="1"/>
      </rPr>
      <t>A</t>
    </r>
  </si>
  <si>
    <r>
      <t>MM-CB-1</t>
    </r>
    <r>
      <rPr>
        <vertAlign val="superscript"/>
        <sz val="12"/>
        <color theme="1"/>
        <rFont val="Times New Roman"/>
        <family val="1"/>
      </rPr>
      <t>A</t>
    </r>
  </si>
  <si>
    <r>
      <t>MM-77-35</t>
    </r>
    <r>
      <rPr>
        <vertAlign val="superscript"/>
        <sz val="12"/>
        <color rgb="FF000000"/>
        <rFont val="Times New Roman"/>
        <family val="1"/>
      </rPr>
      <t>A</t>
    </r>
  </si>
  <si>
    <r>
      <t>MM-77-35</t>
    </r>
    <r>
      <rPr>
        <vertAlign val="superscript"/>
        <sz val="12"/>
        <color rgb="FF000000"/>
        <rFont val="Times New Roman"/>
        <family val="1"/>
      </rPr>
      <t>D</t>
    </r>
  </si>
  <si>
    <r>
      <t>MM-77-67</t>
    </r>
    <r>
      <rPr>
        <vertAlign val="superscript"/>
        <sz val="12"/>
        <color rgb="FF000000"/>
        <rFont val="Times New Roman"/>
        <family val="1"/>
      </rPr>
      <t>A</t>
    </r>
  </si>
  <si>
    <r>
      <t>MM-77-67</t>
    </r>
    <r>
      <rPr>
        <vertAlign val="superscript"/>
        <sz val="12"/>
        <color rgb="FF000000"/>
        <rFont val="Times New Roman"/>
        <family val="1"/>
      </rPr>
      <t>D</t>
    </r>
  </si>
  <si>
    <r>
      <t>MOF-81X-G</t>
    </r>
    <r>
      <rPr>
        <vertAlign val="superscript"/>
        <sz val="12"/>
        <color rgb="FF000000"/>
        <rFont val="Times New Roman"/>
        <family val="1"/>
      </rPr>
      <t>A</t>
    </r>
  </si>
  <si>
    <r>
      <t>MOF-81X-G</t>
    </r>
    <r>
      <rPr>
        <vertAlign val="superscript"/>
        <sz val="12"/>
        <color rgb="FF000000"/>
        <rFont val="Times New Roman"/>
        <family val="1"/>
      </rPr>
      <t>B</t>
    </r>
  </si>
  <si>
    <r>
      <t>H</t>
    </r>
    <r>
      <rPr>
        <vertAlign val="subscript"/>
        <sz val="12"/>
        <color theme="1"/>
        <rFont val="Times New Roman"/>
        <family val="1"/>
      </rPr>
      <t>2</t>
    </r>
    <r>
      <rPr>
        <sz val="12"/>
        <color theme="1"/>
        <rFont val="Times New Roman"/>
        <family val="1"/>
      </rPr>
      <t>O</t>
    </r>
  </si>
  <si>
    <r>
      <t>FeO, Fe</t>
    </r>
    <r>
      <rPr>
        <i/>
        <vertAlign val="subscript"/>
        <sz val="12"/>
        <color theme="1"/>
        <rFont val="Times New Roman"/>
        <family val="1"/>
      </rPr>
      <t>2</t>
    </r>
    <r>
      <rPr>
        <i/>
        <sz val="12"/>
        <color theme="1"/>
        <rFont val="Times New Roman"/>
        <family val="1"/>
      </rPr>
      <t>O</t>
    </r>
    <r>
      <rPr>
        <i/>
        <vertAlign val="subscript"/>
        <sz val="12"/>
        <color theme="1"/>
        <rFont val="Times New Roman"/>
        <family val="1"/>
      </rPr>
      <t>3</t>
    </r>
    <r>
      <rPr>
        <i/>
        <sz val="12"/>
        <color theme="1"/>
        <rFont val="Times New Roman"/>
        <family val="1"/>
      </rPr>
      <t>, and H</t>
    </r>
    <r>
      <rPr>
        <i/>
        <vertAlign val="subscript"/>
        <sz val="12"/>
        <color theme="1"/>
        <rFont val="Times New Roman"/>
        <family val="1"/>
      </rPr>
      <t>2</t>
    </r>
    <r>
      <rPr>
        <i/>
        <sz val="12"/>
        <color theme="1"/>
        <rFont val="Times New Roman"/>
        <family val="1"/>
      </rPr>
      <t xml:space="preserve">O estimates for each amphibole analysis were obtained with the NAMP normalization procedure </t>
    </r>
  </si>
  <si>
    <r>
      <t>Mg# calculated from Fe</t>
    </r>
    <r>
      <rPr>
        <i/>
        <vertAlign val="superscript"/>
        <sz val="12"/>
        <color theme="1"/>
        <rFont val="Times New Roman"/>
        <family val="1"/>
      </rPr>
      <t>T</t>
    </r>
    <r>
      <rPr>
        <i/>
        <sz val="12"/>
        <color theme="1"/>
        <rFont val="Times New Roman"/>
        <family val="1"/>
      </rPr>
      <t xml:space="preserve"> (Mg# = 100*Mg/(Fe</t>
    </r>
    <r>
      <rPr>
        <i/>
        <vertAlign val="superscript"/>
        <sz val="12"/>
        <color theme="1"/>
        <rFont val="Times New Roman"/>
        <family val="1"/>
      </rPr>
      <t>T</t>
    </r>
    <r>
      <rPr>
        <i/>
        <sz val="12"/>
        <color theme="1"/>
        <rFont val="Times New Roman"/>
        <family val="1"/>
      </rPr>
      <t>+Mg))</t>
    </r>
  </si>
  <si>
    <r>
      <rPr>
        <i/>
        <vertAlign val="superscript"/>
        <sz val="12"/>
        <color theme="1"/>
        <rFont val="Times New Roman"/>
        <family val="1"/>
      </rPr>
      <t>A</t>
    </r>
    <r>
      <rPr>
        <i/>
        <sz val="12"/>
        <color theme="1"/>
        <rFont val="Times New Roman"/>
        <family val="1"/>
      </rPr>
      <t>Euhedral amphibole grains.</t>
    </r>
  </si>
  <si>
    <r>
      <rPr>
        <i/>
        <vertAlign val="superscript"/>
        <sz val="12"/>
        <color theme="1"/>
        <rFont val="Times New Roman"/>
        <family val="1"/>
      </rPr>
      <t>B</t>
    </r>
    <r>
      <rPr>
        <i/>
        <sz val="12"/>
        <color theme="1"/>
        <rFont val="Times New Roman"/>
        <family val="1"/>
      </rPr>
      <t xml:space="preserve">Amphiboles that occur poikalitically around other phases. Some do not display clear grain boundaries </t>
    </r>
  </si>
  <si>
    <r>
      <rPr>
        <i/>
        <vertAlign val="superscript"/>
        <sz val="12"/>
        <color theme="1"/>
        <rFont val="Times New Roman"/>
        <family val="1"/>
      </rPr>
      <t>C</t>
    </r>
    <r>
      <rPr>
        <i/>
        <sz val="12"/>
        <color theme="1"/>
        <rFont val="Times New Roman"/>
        <family val="1"/>
      </rPr>
      <t>Peritectic rim around other phase</t>
    </r>
  </si>
  <si>
    <r>
      <rPr>
        <i/>
        <vertAlign val="superscript"/>
        <sz val="12"/>
        <color theme="1"/>
        <rFont val="Times New Roman"/>
        <family val="1"/>
      </rPr>
      <t>D</t>
    </r>
    <r>
      <rPr>
        <i/>
        <sz val="12"/>
        <color theme="1"/>
        <rFont val="Times New Roman"/>
        <family val="1"/>
      </rPr>
      <t>Late-stage amphiboles that grow up against the rims of olivine or clinopyroxene</t>
    </r>
  </si>
  <si>
    <r>
      <t>V</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3</t>
    </r>
  </si>
  <si>
    <r>
      <t>Fe</t>
    </r>
    <r>
      <rPr>
        <vertAlign val="superscript"/>
        <sz val="12"/>
        <color theme="1"/>
        <rFont val="Times New Roman"/>
        <family val="1"/>
      </rPr>
      <t>+3</t>
    </r>
  </si>
  <si>
    <r>
      <t>Fe</t>
    </r>
    <r>
      <rPr>
        <vertAlign val="superscript"/>
        <sz val="12"/>
        <color theme="1"/>
        <rFont val="Times New Roman"/>
        <family val="1"/>
      </rPr>
      <t>+2</t>
    </r>
  </si>
  <si>
    <r>
      <t>Fe</t>
    </r>
    <r>
      <rPr>
        <vertAlign val="superscript"/>
        <sz val="12"/>
        <color theme="1"/>
        <rFont val="Times New Roman"/>
        <family val="1"/>
      </rPr>
      <t>+3</t>
    </r>
    <r>
      <rPr>
        <sz val="12"/>
        <color theme="1"/>
        <rFont val="Times New Roman"/>
        <family val="1"/>
      </rPr>
      <t>/Fe</t>
    </r>
    <r>
      <rPr>
        <vertAlign val="subscript"/>
        <sz val="12"/>
        <color theme="1"/>
        <rFont val="Times New Roman"/>
        <family val="1"/>
      </rPr>
      <t>T</t>
    </r>
  </si>
  <si>
    <r>
      <t>Uncorrected</t>
    </r>
    <r>
      <rPr>
        <vertAlign val="superscript"/>
        <sz val="12"/>
        <color theme="1"/>
        <rFont val="Times New Roman"/>
        <family val="1"/>
      </rPr>
      <t xml:space="preserve">† </t>
    </r>
  </si>
  <si>
    <r>
      <t>Corrected</t>
    </r>
    <r>
      <rPr>
        <vertAlign val="superscript"/>
        <sz val="12"/>
        <color theme="1"/>
        <rFont val="Times New Roman"/>
        <family val="1"/>
      </rPr>
      <t>‡</t>
    </r>
  </si>
  <si>
    <r>
      <rPr>
        <i/>
        <vertAlign val="superscript"/>
        <sz val="12"/>
        <color theme="1"/>
        <rFont val="Times New Roman"/>
        <family val="1"/>
      </rPr>
      <t>†</t>
    </r>
    <r>
      <rPr>
        <i/>
        <sz val="12"/>
        <color theme="1"/>
        <rFont val="Times New Roman"/>
        <family val="1"/>
      </rPr>
      <t>Uncorrected Fe</t>
    </r>
    <r>
      <rPr>
        <i/>
        <vertAlign val="superscript"/>
        <sz val="12"/>
        <color theme="1"/>
        <rFont val="Times New Roman"/>
        <family val="1"/>
      </rPr>
      <t>+3</t>
    </r>
    <r>
      <rPr>
        <i/>
        <sz val="12"/>
        <color theme="1"/>
        <rFont val="Times New Roman"/>
        <family val="1"/>
      </rPr>
      <t>/Fe</t>
    </r>
    <r>
      <rPr>
        <i/>
        <vertAlign val="subscript"/>
        <sz val="12"/>
        <color theme="1"/>
        <rFont val="Times New Roman"/>
        <family val="1"/>
      </rPr>
      <t>T</t>
    </r>
    <r>
      <rPr>
        <i/>
        <sz val="12"/>
        <color theme="1"/>
        <rFont val="Times New Roman"/>
        <family val="1"/>
      </rPr>
      <t xml:space="preserve"> ratio from stoichiometric FeO - Fe</t>
    </r>
    <r>
      <rPr>
        <i/>
        <vertAlign val="subscript"/>
        <sz val="12"/>
        <color theme="1"/>
        <rFont val="Times New Roman"/>
        <family val="1"/>
      </rPr>
      <t>2</t>
    </r>
    <r>
      <rPr>
        <i/>
        <sz val="12"/>
        <color theme="1"/>
        <rFont val="Times New Roman"/>
        <family val="1"/>
      </rPr>
      <t>O</t>
    </r>
    <r>
      <rPr>
        <i/>
        <vertAlign val="subscript"/>
        <sz val="12"/>
        <color theme="1"/>
        <rFont val="Times New Roman"/>
        <family val="1"/>
      </rPr>
      <t>3</t>
    </r>
    <r>
      <rPr>
        <i/>
        <sz val="12"/>
        <color theme="1"/>
        <rFont val="Times New Roman"/>
        <family val="1"/>
      </rPr>
      <t xml:space="preserve"> calculation. FeO and Fe</t>
    </r>
    <r>
      <rPr>
        <i/>
        <vertAlign val="subscript"/>
        <sz val="12"/>
        <color theme="1"/>
        <rFont val="Times New Roman"/>
        <family val="1"/>
      </rPr>
      <t>2</t>
    </r>
    <r>
      <rPr>
        <i/>
        <sz val="12"/>
        <color theme="1"/>
        <rFont val="Times New Roman"/>
        <family val="1"/>
      </rPr>
      <t>O</t>
    </r>
    <r>
      <rPr>
        <i/>
        <vertAlign val="subscript"/>
        <sz val="12"/>
        <color theme="1"/>
        <rFont val="Times New Roman"/>
        <family val="1"/>
      </rPr>
      <t xml:space="preserve">3 </t>
    </r>
    <r>
      <rPr>
        <i/>
        <sz val="12"/>
        <color theme="1"/>
        <rFont val="Times New Roman"/>
        <family val="1"/>
      </rPr>
      <t>were recalculated from FeO</t>
    </r>
    <r>
      <rPr>
        <i/>
        <vertAlign val="subscript"/>
        <sz val="12"/>
        <color theme="1"/>
        <rFont val="Times New Roman"/>
        <family val="1"/>
      </rPr>
      <t>T</t>
    </r>
    <r>
      <rPr>
        <i/>
        <sz val="12"/>
        <color theme="1"/>
        <rFont val="Times New Roman"/>
        <family val="1"/>
      </rPr>
      <t xml:space="preserve"> for each analysis assuming perfect spinel stoichiometry</t>
    </r>
  </si>
  <si>
    <r>
      <rPr>
        <i/>
        <vertAlign val="superscript"/>
        <sz val="12"/>
        <color theme="1"/>
        <rFont val="Times New Roman"/>
        <family val="1"/>
      </rPr>
      <t>‡</t>
    </r>
    <r>
      <rPr>
        <i/>
        <sz val="12"/>
        <color theme="1"/>
        <rFont val="Times New Roman"/>
        <family val="1"/>
      </rPr>
      <t>Wood and Virgo correction to Fe</t>
    </r>
    <r>
      <rPr>
        <i/>
        <vertAlign val="superscript"/>
        <sz val="12"/>
        <color theme="1"/>
        <rFont val="Times New Roman"/>
        <family val="1"/>
      </rPr>
      <t>+3</t>
    </r>
    <r>
      <rPr>
        <i/>
        <sz val="12"/>
        <color theme="1"/>
        <rFont val="Times New Roman"/>
        <family val="1"/>
      </rPr>
      <t>/Fe</t>
    </r>
    <r>
      <rPr>
        <i/>
        <vertAlign val="subscript"/>
        <sz val="12"/>
        <color theme="1"/>
        <rFont val="Times New Roman"/>
        <family val="1"/>
      </rPr>
      <t>T</t>
    </r>
    <r>
      <rPr>
        <i/>
        <sz val="12"/>
        <color theme="1"/>
        <rFont val="Times New Roman"/>
        <family val="1"/>
      </rPr>
      <t xml:space="preserve"> was applied to analysis bracketed by spinel standards</t>
    </r>
  </si>
  <si>
    <r>
      <t>Mg# calculated from Fe</t>
    </r>
    <r>
      <rPr>
        <i/>
        <vertAlign val="superscript"/>
        <sz val="12"/>
        <color theme="1"/>
        <rFont val="Times New Roman"/>
        <family val="1"/>
      </rPr>
      <t>+2</t>
    </r>
    <r>
      <rPr>
        <i/>
        <sz val="12"/>
        <color theme="1"/>
        <rFont val="Times New Roman"/>
        <family val="1"/>
      </rPr>
      <t xml:space="preserve"> (Mg# = 100*Mg/(Fe</t>
    </r>
    <r>
      <rPr>
        <i/>
        <vertAlign val="superscript"/>
        <sz val="12"/>
        <color theme="1"/>
        <rFont val="Times New Roman"/>
        <family val="1"/>
      </rPr>
      <t>+2</t>
    </r>
    <r>
      <rPr>
        <i/>
        <sz val="12"/>
        <color theme="1"/>
        <rFont val="Times New Roman"/>
        <family val="1"/>
      </rPr>
      <t>+Mg))</t>
    </r>
  </si>
  <si>
    <r>
      <t xml:space="preserve">   Al</t>
    </r>
    <r>
      <rPr>
        <b/>
        <vertAlign val="subscript"/>
        <sz val="12"/>
        <color theme="1"/>
        <rFont val="Times New Roman"/>
        <family val="1"/>
      </rPr>
      <t>2</t>
    </r>
    <r>
      <rPr>
        <b/>
        <sz val="12"/>
        <color theme="1"/>
        <rFont val="Times New Roman"/>
        <family val="1"/>
      </rPr>
      <t xml:space="preserve">O3 </t>
    </r>
  </si>
  <si>
    <r>
      <t xml:space="preserve">   SiO</t>
    </r>
    <r>
      <rPr>
        <b/>
        <vertAlign val="subscript"/>
        <sz val="12"/>
        <color theme="1"/>
        <rFont val="Times New Roman"/>
        <family val="1"/>
      </rPr>
      <t>2</t>
    </r>
    <r>
      <rPr>
        <b/>
        <sz val="12"/>
        <color theme="1"/>
        <rFont val="Times New Roman"/>
        <family val="1"/>
      </rPr>
      <t xml:space="preserve">  </t>
    </r>
  </si>
  <si>
    <r>
      <t xml:space="preserve">   TiO</t>
    </r>
    <r>
      <rPr>
        <b/>
        <vertAlign val="subscript"/>
        <sz val="12"/>
        <color theme="1"/>
        <rFont val="Times New Roman"/>
        <family val="1"/>
      </rPr>
      <t xml:space="preserve">2  </t>
    </r>
  </si>
  <si>
    <r>
      <t xml:space="preserve">   Na</t>
    </r>
    <r>
      <rPr>
        <b/>
        <vertAlign val="subscript"/>
        <sz val="12"/>
        <color theme="1"/>
        <rFont val="Times New Roman"/>
        <family val="1"/>
      </rPr>
      <t>2</t>
    </r>
    <r>
      <rPr>
        <b/>
        <sz val="12"/>
        <color theme="1"/>
        <rFont val="Times New Roman"/>
        <family val="1"/>
      </rPr>
      <t xml:space="preserve">O  </t>
    </r>
  </si>
  <si>
    <r>
      <t>V</t>
    </r>
    <r>
      <rPr>
        <b/>
        <vertAlign val="subscript"/>
        <sz val="12"/>
        <color theme="1"/>
        <rFont val="Times New Roman"/>
        <family val="1"/>
      </rPr>
      <t>2</t>
    </r>
    <r>
      <rPr>
        <b/>
        <sz val="12"/>
        <color theme="1"/>
        <rFont val="Times New Roman"/>
        <family val="1"/>
      </rPr>
      <t>O</t>
    </r>
    <r>
      <rPr>
        <b/>
        <vertAlign val="subscript"/>
        <sz val="12"/>
        <color theme="1"/>
        <rFont val="Times New Roman"/>
        <family val="1"/>
      </rPr>
      <t>5</t>
    </r>
  </si>
  <si>
    <r>
      <t xml:space="preserve">   Cr</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r>
      <rPr>
        <b/>
        <sz val="12"/>
        <color theme="1"/>
        <rFont val="Times New Roman"/>
        <family val="1"/>
      </rPr>
      <t xml:space="preserve"> </t>
    </r>
  </si>
  <si>
    <r>
      <t>Fe</t>
    </r>
    <r>
      <rPr>
        <b/>
        <vertAlign val="superscript"/>
        <sz val="12"/>
        <color theme="1"/>
        <rFont val="Times New Roman"/>
        <family val="1"/>
      </rPr>
      <t>+3</t>
    </r>
    <r>
      <rPr>
        <b/>
        <sz val="12"/>
        <color theme="1"/>
        <rFont val="Times New Roman"/>
        <family val="1"/>
      </rPr>
      <t xml:space="preserve">/ΣFe </t>
    </r>
  </si>
  <si>
    <r>
      <t>Fe</t>
    </r>
    <r>
      <rPr>
        <b/>
        <vertAlign val="superscript"/>
        <sz val="12"/>
        <color theme="1"/>
        <rFont val="Times New Roman"/>
        <family val="1"/>
      </rPr>
      <t>+3</t>
    </r>
  </si>
  <si>
    <r>
      <t>Fe</t>
    </r>
    <r>
      <rPr>
        <b/>
        <vertAlign val="superscript"/>
        <sz val="12"/>
        <color theme="1"/>
        <rFont val="Times New Roman"/>
        <family val="1"/>
      </rPr>
      <t>+2</t>
    </r>
  </si>
  <si>
    <r>
      <t>Eu/Eu* = Eu</t>
    </r>
    <r>
      <rPr>
        <i/>
        <vertAlign val="subscript"/>
        <sz val="12"/>
        <color theme="1"/>
        <rFont val="Times New Roman"/>
        <family val="1"/>
      </rPr>
      <t>N</t>
    </r>
    <r>
      <rPr>
        <i/>
        <sz val="12"/>
        <color theme="1"/>
        <rFont val="Times New Roman"/>
        <family val="1"/>
      </rPr>
      <t xml:space="preserve"> / ( Sm</t>
    </r>
    <r>
      <rPr>
        <i/>
        <vertAlign val="subscript"/>
        <sz val="12"/>
        <color theme="1"/>
        <rFont val="Times New Roman"/>
        <family val="1"/>
      </rPr>
      <t>N</t>
    </r>
    <r>
      <rPr>
        <i/>
        <sz val="12"/>
        <color theme="1"/>
        <rFont val="Times New Roman"/>
        <family val="1"/>
      </rPr>
      <t xml:space="preserve"> x Gd</t>
    </r>
    <r>
      <rPr>
        <i/>
        <vertAlign val="subscript"/>
        <sz val="12"/>
        <color theme="1"/>
        <rFont val="Times New Roman"/>
        <family val="1"/>
      </rPr>
      <t>N</t>
    </r>
    <r>
      <rPr>
        <i/>
        <sz val="12"/>
        <color theme="1"/>
        <rFont val="Times New Roman"/>
        <family val="1"/>
      </rPr>
      <t>)</t>
    </r>
    <r>
      <rPr>
        <i/>
        <vertAlign val="superscript"/>
        <sz val="12"/>
        <color theme="1"/>
        <rFont val="Times New Roman"/>
        <family val="1"/>
      </rPr>
      <t>0.5</t>
    </r>
    <r>
      <rPr>
        <i/>
        <sz val="12"/>
        <color theme="1"/>
        <rFont val="Times New Roman"/>
        <family val="1"/>
      </rPr>
      <t xml:space="preserve"> where Eu</t>
    </r>
    <r>
      <rPr>
        <i/>
        <vertAlign val="subscript"/>
        <sz val="12"/>
        <color theme="1"/>
        <rFont val="Times New Roman"/>
        <family val="1"/>
      </rPr>
      <t>N</t>
    </r>
    <r>
      <rPr>
        <i/>
        <sz val="12"/>
        <color theme="1"/>
        <rFont val="Times New Roman"/>
        <family val="1"/>
      </rPr>
      <t>, Sm</t>
    </r>
    <r>
      <rPr>
        <i/>
        <vertAlign val="subscript"/>
        <sz val="12"/>
        <color theme="1"/>
        <rFont val="Times New Roman"/>
        <family val="1"/>
      </rPr>
      <t>N</t>
    </r>
    <r>
      <rPr>
        <i/>
        <sz val="12"/>
        <color theme="1"/>
        <rFont val="Times New Roman"/>
        <family val="1"/>
      </rPr>
      <t xml:space="preserve"> and Gd</t>
    </r>
    <r>
      <rPr>
        <i/>
        <vertAlign val="subscript"/>
        <sz val="12"/>
        <color theme="1"/>
        <rFont val="Times New Roman"/>
        <family val="1"/>
      </rPr>
      <t>N</t>
    </r>
    <r>
      <rPr>
        <i/>
        <sz val="12"/>
        <color theme="1"/>
        <rFont val="Times New Roman"/>
        <family val="1"/>
      </rPr>
      <t xml:space="preserve"> are the concentrations of Eu, Sm and Gd normalized to chondrite (in this case, McDonough &amp; Sun, 1995)</t>
    </r>
  </si>
  <si>
    <r>
      <t>Sr/Sr* = Sr</t>
    </r>
    <r>
      <rPr>
        <i/>
        <vertAlign val="subscript"/>
        <sz val="12"/>
        <color theme="1"/>
        <rFont val="Times New Roman"/>
        <family val="1"/>
      </rPr>
      <t>N</t>
    </r>
    <r>
      <rPr>
        <i/>
        <sz val="12"/>
        <color theme="1"/>
        <rFont val="Times New Roman"/>
        <family val="1"/>
      </rPr>
      <t>/ ( Pr</t>
    </r>
    <r>
      <rPr>
        <i/>
        <vertAlign val="subscript"/>
        <sz val="12"/>
        <color theme="1"/>
        <rFont val="Times New Roman"/>
        <family val="1"/>
      </rPr>
      <t>N</t>
    </r>
    <r>
      <rPr>
        <i/>
        <sz val="12"/>
        <color theme="1"/>
        <rFont val="Times New Roman"/>
        <family val="1"/>
      </rPr>
      <t xml:space="preserve"> x Nd</t>
    </r>
    <r>
      <rPr>
        <i/>
        <vertAlign val="subscript"/>
        <sz val="12"/>
        <color theme="1"/>
        <rFont val="Times New Roman"/>
        <family val="1"/>
      </rPr>
      <t>N</t>
    </r>
    <r>
      <rPr>
        <i/>
        <sz val="12"/>
        <color theme="1"/>
        <rFont val="Times New Roman"/>
        <family val="1"/>
      </rPr>
      <t>)</t>
    </r>
    <r>
      <rPr>
        <i/>
        <vertAlign val="superscript"/>
        <sz val="12"/>
        <color theme="1"/>
        <rFont val="Times New Roman"/>
        <family val="1"/>
      </rPr>
      <t>0.5</t>
    </r>
    <r>
      <rPr>
        <i/>
        <sz val="12"/>
        <color theme="1"/>
        <rFont val="Times New Roman"/>
        <family val="1"/>
      </rPr>
      <t xml:space="preserve"> where Sr</t>
    </r>
    <r>
      <rPr>
        <i/>
        <vertAlign val="subscript"/>
        <sz val="12"/>
        <color theme="1"/>
        <rFont val="Times New Roman"/>
        <family val="1"/>
      </rPr>
      <t>N</t>
    </r>
    <r>
      <rPr>
        <i/>
        <sz val="12"/>
        <color theme="1"/>
        <rFont val="Times New Roman"/>
        <family val="1"/>
      </rPr>
      <t>, Pr</t>
    </r>
    <r>
      <rPr>
        <i/>
        <vertAlign val="subscript"/>
        <sz val="12"/>
        <color theme="1"/>
        <rFont val="Times New Roman"/>
        <family val="1"/>
      </rPr>
      <t>N</t>
    </r>
    <r>
      <rPr>
        <i/>
        <sz val="12"/>
        <color theme="1"/>
        <rFont val="Times New Roman"/>
        <family val="1"/>
      </rPr>
      <t xml:space="preserve"> and Nd</t>
    </r>
    <r>
      <rPr>
        <i/>
        <vertAlign val="subscript"/>
        <sz val="12"/>
        <color theme="1"/>
        <rFont val="Times New Roman"/>
        <family val="1"/>
      </rPr>
      <t>N</t>
    </r>
    <r>
      <rPr>
        <i/>
        <sz val="12"/>
        <color theme="1"/>
        <rFont val="Times New Roman"/>
        <family val="1"/>
      </rPr>
      <t xml:space="preserve"> are the concentrations of Sr, Pr and Nd normalized to chondrite (McDonough &amp; Sun, 1995)</t>
    </r>
  </si>
  <si>
    <r>
      <t>Zr/Zr* = Zr</t>
    </r>
    <r>
      <rPr>
        <i/>
        <vertAlign val="subscript"/>
        <sz val="12"/>
        <color theme="1"/>
        <rFont val="Times New Roman"/>
        <family val="1"/>
      </rPr>
      <t>N</t>
    </r>
    <r>
      <rPr>
        <i/>
        <sz val="12"/>
        <color theme="1"/>
        <rFont val="Times New Roman"/>
        <family val="1"/>
      </rPr>
      <t>/ ( Nd</t>
    </r>
    <r>
      <rPr>
        <i/>
        <vertAlign val="subscript"/>
        <sz val="12"/>
        <color theme="1"/>
        <rFont val="Times New Roman"/>
        <family val="1"/>
      </rPr>
      <t>N</t>
    </r>
    <r>
      <rPr>
        <i/>
        <sz val="12"/>
        <color theme="1"/>
        <rFont val="Times New Roman"/>
        <family val="1"/>
      </rPr>
      <t xml:space="preserve"> x Sm</t>
    </r>
    <r>
      <rPr>
        <i/>
        <vertAlign val="subscript"/>
        <sz val="12"/>
        <color theme="1"/>
        <rFont val="Times New Roman"/>
        <family val="1"/>
      </rPr>
      <t>N</t>
    </r>
    <r>
      <rPr>
        <i/>
        <sz val="12"/>
        <color theme="1"/>
        <rFont val="Times New Roman"/>
        <family val="1"/>
      </rPr>
      <t>)</t>
    </r>
    <r>
      <rPr>
        <i/>
        <vertAlign val="superscript"/>
        <sz val="12"/>
        <color theme="1"/>
        <rFont val="Times New Roman"/>
        <family val="1"/>
      </rPr>
      <t>0.5</t>
    </r>
    <r>
      <rPr>
        <i/>
        <sz val="12"/>
        <color theme="1"/>
        <rFont val="Times New Roman"/>
        <family val="1"/>
      </rPr>
      <t xml:space="preserve"> where Zr</t>
    </r>
    <r>
      <rPr>
        <i/>
        <vertAlign val="subscript"/>
        <sz val="12"/>
        <color theme="1"/>
        <rFont val="Times New Roman"/>
        <family val="1"/>
      </rPr>
      <t>N</t>
    </r>
    <r>
      <rPr>
        <i/>
        <sz val="12"/>
        <color theme="1"/>
        <rFont val="Times New Roman"/>
        <family val="1"/>
      </rPr>
      <t>, Nd</t>
    </r>
    <r>
      <rPr>
        <i/>
        <vertAlign val="subscript"/>
        <sz val="12"/>
        <color theme="1"/>
        <rFont val="Times New Roman"/>
        <family val="1"/>
      </rPr>
      <t>N</t>
    </r>
    <r>
      <rPr>
        <i/>
        <sz val="12"/>
        <color theme="1"/>
        <rFont val="Times New Roman"/>
        <family val="1"/>
      </rPr>
      <t>, and Sm</t>
    </r>
    <r>
      <rPr>
        <i/>
        <vertAlign val="subscript"/>
        <sz val="12"/>
        <color theme="1"/>
        <rFont val="Times New Roman"/>
        <family val="1"/>
      </rPr>
      <t>N</t>
    </r>
    <r>
      <rPr>
        <i/>
        <sz val="12"/>
        <color theme="1"/>
        <rFont val="Times New Roman"/>
        <family val="1"/>
      </rPr>
      <t xml:space="preserve"> are the concentrations of Zr, Nd, and Sm normalized to chondrite (McDonough &amp; Sun, 1995)</t>
    </r>
  </si>
  <si>
    <r>
      <t>Mg# calculated from Fe</t>
    </r>
    <r>
      <rPr>
        <i/>
        <vertAlign val="superscript"/>
        <sz val="12"/>
        <color theme="1"/>
        <rFont val="Times New Roman"/>
        <family val="1"/>
      </rPr>
      <t>+2</t>
    </r>
    <r>
      <rPr>
        <i/>
        <sz val="12"/>
        <color theme="1"/>
        <rFont val="Times New Roman"/>
        <family val="1"/>
      </rPr>
      <t xml:space="preserve"> (Mg# = 100*Mg/(Fe</t>
    </r>
    <r>
      <rPr>
        <i/>
        <vertAlign val="superscript"/>
        <sz val="12"/>
        <color theme="1"/>
        <rFont val="Times New Roman"/>
        <family val="1"/>
      </rPr>
      <t>+2</t>
    </r>
    <r>
      <rPr>
        <i/>
        <sz val="12"/>
        <color theme="1"/>
        <rFont val="Times New Roman"/>
        <family val="1"/>
      </rPr>
      <t xml:space="preserve">+Mg)). </t>
    </r>
  </si>
  <si>
    <r>
      <rPr>
        <b/>
        <i/>
        <sz val="12"/>
        <color theme="1"/>
        <rFont val="Times New Roman"/>
        <family val="1"/>
      </rPr>
      <t>f</t>
    </r>
    <r>
      <rPr>
        <b/>
        <sz val="12"/>
        <color theme="1"/>
        <rFont val="Times New Roman"/>
        <family val="1"/>
      </rPr>
      <t>O</t>
    </r>
    <r>
      <rPr>
        <b/>
        <vertAlign val="subscript"/>
        <sz val="12"/>
        <color theme="1"/>
        <rFont val="Times New Roman"/>
        <family val="1"/>
      </rPr>
      <t>2</t>
    </r>
  </si>
  <si>
    <r>
      <t>H</t>
    </r>
    <r>
      <rPr>
        <b/>
        <vertAlign val="subscript"/>
        <sz val="12"/>
        <color theme="1"/>
        <rFont val="Times New Roman"/>
        <family val="1"/>
      </rPr>
      <t>2</t>
    </r>
    <r>
      <rPr>
        <b/>
        <sz val="12"/>
        <color theme="1"/>
        <rFont val="Times New Roman"/>
        <family val="1"/>
      </rPr>
      <t>O</t>
    </r>
  </si>
  <si>
    <r>
      <t>CPX Mg# 93-92,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5.0-5.7 wt.%</t>
    </r>
  </si>
  <si>
    <r>
      <t>500-400 MPa</t>
    </r>
    <r>
      <rPr>
        <vertAlign val="superscript"/>
        <sz val="12"/>
        <color theme="1"/>
        <rFont val="Times New Roman"/>
        <family val="1"/>
      </rPr>
      <t>a</t>
    </r>
  </si>
  <si>
    <r>
      <t>6.3-9.7 wt.%</t>
    </r>
    <r>
      <rPr>
        <vertAlign val="superscript"/>
        <sz val="12"/>
        <color theme="1"/>
        <rFont val="Times New Roman"/>
        <family val="1"/>
      </rPr>
      <t>a</t>
    </r>
  </si>
  <si>
    <r>
      <t>Plag An</t>
    </r>
    <r>
      <rPr>
        <vertAlign val="subscript"/>
        <sz val="12"/>
        <color theme="1"/>
        <rFont val="Times New Roman"/>
        <family val="1"/>
      </rPr>
      <t>84-40</t>
    </r>
  </si>
  <si>
    <r>
      <t>400-200 MPa</t>
    </r>
    <r>
      <rPr>
        <vertAlign val="superscript"/>
        <sz val="12"/>
        <color theme="1"/>
        <rFont val="Times New Roman"/>
        <family val="1"/>
      </rPr>
      <t>a</t>
    </r>
  </si>
  <si>
    <r>
      <t>8.2-5.8 wt.%</t>
    </r>
    <r>
      <rPr>
        <vertAlign val="superscript"/>
        <sz val="12"/>
        <color theme="1"/>
        <rFont val="Times New Roman"/>
        <family val="1"/>
      </rPr>
      <t>a</t>
    </r>
  </si>
  <si>
    <r>
      <t>Plag An</t>
    </r>
    <r>
      <rPr>
        <vertAlign val="subscript"/>
        <sz val="12"/>
        <color theme="1"/>
        <rFont val="Times New Roman"/>
        <family val="1"/>
      </rPr>
      <t>95-85</t>
    </r>
  </si>
  <si>
    <r>
      <rPr>
        <i/>
        <vertAlign val="superscript"/>
        <sz val="12"/>
        <color theme="1"/>
        <rFont val="Times New Roman"/>
        <family val="1"/>
      </rPr>
      <t>a</t>
    </r>
    <r>
      <rPr>
        <i/>
        <sz val="12"/>
        <color theme="1"/>
        <rFont val="Times New Roman"/>
        <family val="1"/>
      </rPr>
      <t>Inferred by comparison to experimental studies</t>
    </r>
  </si>
  <si>
    <t xml:space="preserve">Ol = olivine,  CPX = clinopyroxene, OPX = orthopyroxene, Amph = amphibole, Plag = plagioclase, CrSp = Cr-spinel, Sp = Mg/Al spinel, Mag = magnetite </t>
  </si>
  <si>
    <t>Cpx(22-0), Amph(94-23), Plag(65-0), Mag(7-1)</t>
  </si>
  <si>
    <r>
      <t>Cpx Mg# 89-85,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7.6-2.9 wt.%</t>
    </r>
  </si>
  <si>
    <r>
      <t>Cpx Mg# 94-85,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3.6-6.3 wt%</t>
    </r>
  </si>
  <si>
    <t>Ol(37-6), Cpx(77-22), Amph(86-0), Sp(1-0)</t>
  </si>
  <si>
    <t>Ol, Cpx, Amph, Mag</t>
  </si>
  <si>
    <r>
      <t>Cpx Mg# 85-84,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2.1-4.2 wt.%</t>
    </r>
  </si>
  <si>
    <r>
      <t>Cpx Mg# 91-93,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4.8 wt.%</t>
    </r>
  </si>
  <si>
    <t>Cpx (98-100), Sp(0-2)   Opx(0-1)</t>
  </si>
  <si>
    <t xml:space="preserve">Ol(85-80), Cpx(20-15),   CrSp(2-1) </t>
  </si>
  <si>
    <t>Cpx Mg# 97-92</t>
  </si>
  <si>
    <r>
      <t>Cpx Mg# 91-96,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0.4-3.0 wt.%</t>
    </r>
  </si>
  <si>
    <t>Ol(98-61), Cpx(22-1),     CrSp(27-2)</t>
  </si>
  <si>
    <t>Ol(99-52), Cpx(46-0),    Sp(6-0)</t>
  </si>
  <si>
    <t>Ol(50-41), Cpx(39-48), Sp(11-10)</t>
  </si>
  <si>
    <r>
      <t>Cpx Mg# 85-81,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4.2-7.1 wt.%</t>
    </r>
  </si>
  <si>
    <r>
      <t>Cpx Mg# 94-86,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4.3-6.5 wt.%</t>
    </r>
  </si>
  <si>
    <t>Ol(70-50), Cpx(~5),   Opx(20-40), Sp(1-5)</t>
  </si>
  <si>
    <r>
      <t>Cpx Mg# 93-91,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2.9-3.4 wt.%</t>
    </r>
  </si>
  <si>
    <t>Ol Mg# 91-87, Opx Mg# 92-90</t>
  </si>
  <si>
    <r>
      <t>Cpx Mg# 93,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2.8 wt.%</t>
    </r>
  </si>
  <si>
    <t>Ol Mg# 90, Opx Mg# 91</t>
  </si>
  <si>
    <t>Ol(74), Cpx(16), Opx(7), Sp(2)</t>
  </si>
  <si>
    <t>Ol(58-54), Cpx(22-6), Opx(38-23), CrSp(3-2)</t>
  </si>
  <si>
    <t>Ol(67), Cpx(11), Opx(19), CrSp(3)</t>
  </si>
  <si>
    <r>
      <t>Cpx Mg# 95,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0.7 wt.%</t>
    </r>
  </si>
  <si>
    <t>Ol Mg# 89, Opx Mg# 93</t>
  </si>
  <si>
    <r>
      <t>Cpx Mg# 95, Al</t>
    </r>
    <r>
      <rPr>
        <vertAlign val="subscript"/>
        <sz val="12"/>
        <color theme="1"/>
        <rFont val="Times New Roman"/>
        <family val="1"/>
      </rPr>
      <t>2</t>
    </r>
    <r>
      <rPr>
        <sz val="12"/>
        <color theme="1"/>
        <rFont val="Times New Roman"/>
        <family val="1"/>
      </rPr>
      <t>O</t>
    </r>
    <r>
      <rPr>
        <vertAlign val="subscript"/>
        <sz val="12"/>
        <color theme="1"/>
        <rFont val="Times New Roman"/>
        <family val="1"/>
      </rPr>
      <t>3</t>
    </r>
    <r>
      <rPr>
        <sz val="12"/>
        <color theme="1"/>
        <rFont val="Times New Roman"/>
        <family val="1"/>
      </rPr>
      <t xml:space="preserve"> 1.2 wt%</t>
    </r>
  </si>
  <si>
    <t>Ol Mg# 91, Opx Mg# 91</t>
  </si>
  <si>
    <r>
      <t>estimate (=D</t>
    </r>
    <r>
      <rPr>
        <i/>
        <vertAlign val="subscript"/>
        <sz val="12"/>
        <rFont val="Times New Roman"/>
        <family val="1"/>
      </rPr>
      <t>Ba</t>
    </r>
    <r>
      <rPr>
        <i/>
        <sz val="12"/>
        <rFont val="Times New Roman"/>
        <family val="1"/>
      </rPr>
      <t>)</t>
    </r>
  </si>
  <si>
    <r>
      <t>estimate (=D</t>
    </r>
    <r>
      <rPr>
        <i/>
        <vertAlign val="subscript"/>
        <sz val="12"/>
        <rFont val="Times New Roman"/>
        <family val="1"/>
      </rPr>
      <t>Th</t>
    </r>
    <r>
      <rPr>
        <i/>
        <sz val="12"/>
        <rFont val="Times New Roman"/>
        <family val="1"/>
      </rPr>
      <t>)</t>
    </r>
  </si>
  <si>
    <r>
      <t>Estimate (=D</t>
    </r>
    <r>
      <rPr>
        <i/>
        <vertAlign val="subscript"/>
        <sz val="12"/>
        <rFont val="Times New Roman"/>
        <family val="1"/>
      </rPr>
      <t>Nb</t>
    </r>
    <r>
      <rPr>
        <i/>
        <sz val="12"/>
        <rFont val="Times New Roman"/>
        <family val="1"/>
      </rPr>
      <t>)</t>
    </r>
  </si>
  <si>
    <r>
      <t>estimate (=D</t>
    </r>
    <r>
      <rPr>
        <i/>
        <vertAlign val="subscript"/>
        <sz val="12"/>
        <rFont val="Times New Roman"/>
        <family val="1"/>
      </rPr>
      <t>Nb</t>
    </r>
    <r>
      <rPr>
        <i/>
        <sz val="12"/>
        <rFont val="Times New Roman"/>
        <family val="1"/>
      </rPr>
      <t>)</t>
    </r>
  </si>
  <si>
    <r>
      <t xml:space="preserve">Ch2-T1: </t>
    </r>
    <r>
      <rPr>
        <sz val="12"/>
        <color theme="1"/>
        <rFont val="Times New Roman"/>
        <family val="1"/>
      </rPr>
      <t xml:space="preserve">EPMA Conditions and LA-ICP-MS Standards </t>
    </r>
  </si>
  <si>
    <r>
      <t xml:space="preserve">Ch2-T2: </t>
    </r>
    <r>
      <rPr>
        <sz val="12"/>
        <color theme="1"/>
        <rFont val="Times New Roman"/>
        <family val="1"/>
      </rPr>
      <t>Sample average olivine compositions</t>
    </r>
  </si>
  <si>
    <r>
      <t>Ch2-T3:</t>
    </r>
    <r>
      <rPr>
        <sz val="12"/>
        <color theme="1"/>
        <rFont val="Times New Roman"/>
        <family val="1"/>
      </rPr>
      <t xml:space="preserve"> Sample average pyroxene compositions</t>
    </r>
  </si>
  <si>
    <r>
      <t xml:space="preserve">Ch2-T4: </t>
    </r>
    <r>
      <rPr>
        <sz val="12"/>
        <color theme="1"/>
        <rFont val="Times New Roman"/>
        <family val="1"/>
      </rPr>
      <t>Sample average amphibole compositions</t>
    </r>
  </si>
  <si>
    <r>
      <t xml:space="preserve">Ch2-T5: </t>
    </r>
    <r>
      <rPr>
        <sz val="12"/>
        <color theme="1"/>
        <rFont val="Times New Roman"/>
        <family val="1"/>
      </rPr>
      <t xml:space="preserve">Sample average plagioclase compositions </t>
    </r>
  </si>
  <si>
    <r>
      <t xml:space="preserve">Ch2-T6: </t>
    </r>
    <r>
      <rPr>
        <sz val="12"/>
        <color theme="1"/>
        <rFont val="Times New Roman"/>
        <family val="1"/>
      </rPr>
      <t xml:space="preserve">Sample average spinel compositions </t>
    </r>
  </si>
  <si>
    <r>
      <t xml:space="preserve">Ch2-T7: </t>
    </r>
    <r>
      <rPr>
        <sz val="12"/>
        <color theme="1"/>
        <rFont val="Times New Roman"/>
        <family val="1"/>
      </rPr>
      <t>Spinel standard dataset</t>
    </r>
  </si>
  <si>
    <r>
      <t xml:space="preserve">Ch2-T8: </t>
    </r>
    <r>
      <rPr>
        <sz val="12"/>
        <color theme="1"/>
        <rFont val="Times New Roman"/>
        <family val="1"/>
      </rPr>
      <t xml:space="preserve">Sample average clinopyroxene trace element compositions </t>
    </r>
  </si>
  <si>
    <r>
      <t xml:space="preserve">Ch2-T9: </t>
    </r>
    <r>
      <rPr>
        <sz val="12"/>
        <color theme="1"/>
        <rFont val="Times New Roman"/>
        <family val="1"/>
      </rPr>
      <t xml:space="preserve">Sample average amphibole trace element compositions </t>
    </r>
  </si>
  <si>
    <r>
      <t>Ch2-T10:</t>
    </r>
    <r>
      <rPr>
        <sz val="12"/>
        <color theme="1"/>
        <rFont val="Times New Roman"/>
        <family val="1"/>
      </rPr>
      <t xml:space="preserve"> Sample average plagioclase trace element compositions </t>
    </r>
  </si>
  <si>
    <r>
      <t xml:space="preserve">Ch2-T11: </t>
    </r>
    <r>
      <rPr>
        <sz val="12"/>
        <color theme="1"/>
        <rFont val="Times New Roman"/>
        <family val="1"/>
      </rPr>
      <t>Summary of experimental and natural studies with crystallization sequences, phase assemblages, and mineral chemistries similar to the Adak cumulate xenoliths</t>
    </r>
  </si>
  <si>
    <r>
      <t xml:space="preserve">Ch2-T12: </t>
    </r>
    <r>
      <rPr>
        <sz val="12"/>
        <color theme="1"/>
        <rFont val="Times New Roman"/>
        <family val="1"/>
      </rPr>
      <t>Average equilibrium melt compositions calculated from trace element data from clinopyroxene core analyses</t>
    </r>
  </si>
  <si>
    <r>
      <t xml:space="preserve">Ch2-T13: </t>
    </r>
    <r>
      <rPr>
        <sz val="12"/>
        <color theme="1"/>
        <rFont val="Times New Roman"/>
        <family val="1"/>
      </rPr>
      <t xml:space="preserve">Summary of partition coefficients used for modeling </t>
    </r>
  </si>
  <si>
    <r>
      <t xml:space="preserve">Ch2-T14: </t>
    </r>
    <r>
      <rPr>
        <sz val="12"/>
        <color theme="1"/>
        <rFont val="Times New Roman"/>
        <family val="1"/>
      </rPr>
      <t xml:space="preserve">Summary of source rock compositions used in modeling </t>
    </r>
  </si>
  <si>
    <r>
      <t xml:space="preserve">Ch2-T15: </t>
    </r>
    <r>
      <rPr>
        <sz val="12"/>
        <color theme="1"/>
        <rFont val="Times New Roman"/>
        <family val="1"/>
      </rPr>
      <t>Model parameters</t>
    </r>
  </si>
  <si>
    <t>Olivine Clinopyroxenite</t>
  </si>
  <si>
    <t>Olivine Cpx'ite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</si>
</sst>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
    <numFmt numFmtId="167" formatCode="0.0000"/>
    <numFmt numFmtId="168" formatCode="[$-409]m/d/yy\ h:mm\ AM/PM;@"/>
  </numFmts>
  <fonts count="41">
    <font>
      <sz val="12"/>
      <color theme="1"/>
      <name val="Calibri"/>
      <family val="2"/>
      <scheme val="minor"/>
    </font>
    <font>
      <b/>
      <sz val="12"/>
      <color theme="1"/>
      <name val="Helvetica"/>
      <family val="2"/>
    </font>
    <font>
      <i/>
      <sz val="12"/>
      <color theme="1"/>
      <name val="Helvetica"/>
      <family val="2"/>
    </font>
    <font>
      <sz val="12"/>
      <color theme="1"/>
      <name val="Helvetica"/>
      <family val="2"/>
    </font>
    <font>
      <b/>
      <sz val="12"/>
      <color rgb="FF000000"/>
      <name val="Helvetica"/>
      <family val="2"/>
    </font>
    <font>
      <sz val="10"/>
      <name val="Verdana"/>
      <family val="2"/>
    </font>
    <font>
      <sz val="8"/>
      <color theme="1"/>
      <name val="Times New Roman"/>
      <family val="1"/>
    </font>
    <font>
      <sz val="8"/>
      <name val="Calibri"/>
      <family val="2"/>
      <scheme val="minor"/>
    </font>
    <font>
      <sz val="12"/>
      <color theme="1"/>
      <name val="Times New Roman"/>
      <family val="1"/>
    </font>
    <font>
      <b/>
      <sz val="12"/>
      <color theme="1"/>
      <name val="Times New Roman"/>
      <family val="1"/>
    </font>
    <font>
      <b/>
      <i/>
      <sz val="12"/>
      <color theme="1"/>
      <name val="Times New Roman"/>
      <family val="1"/>
    </font>
    <font>
      <i/>
      <sz val="12"/>
      <color theme="1"/>
      <name val="Times New Roman"/>
      <family val="1"/>
    </font>
    <font>
      <i/>
      <sz val="12"/>
      <color rgb="FF000000"/>
      <name val="Times New Roman"/>
      <family val="1"/>
    </font>
    <font>
      <sz val="12"/>
      <color rgb="FF000000"/>
      <name val="Times New Roman"/>
      <family val="1"/>
    </font>
    <font>
      <b/>
      <sz val="12"/>
      <color rgb="FF000000"/>
      <name val="Times New Roman"/>
      <family val="1"/>
    </font>
    <font>
      <b/>
      <i/>
      <sz val="12"/>
      <color rgb="FF000000"/>
      <name val="Times New Roman"/>
      <family val="1"/>
    </font>
    <font>
      <i/>
      <vertAlign val="superscript"/>
      <sz val="12"/>
      <color theme="1"/>
      <name val="Times New Roman"/>
      <family val="1"/>
    </font>
    <font>
      <i/>
      <vertAlign val="subscript"/>
      <sz val="12"/>
      <color theme="1"/>
      <name val="Times New Roman"/>
      <family val="1"/>
    </font>
    <font>
      <vertAlign val="subscript"/>
      <sz val="12"/>
      <color rgb="FF000000"/>
      <name val="Times New Roman"/>
      <family val="1"/>
    </font>
    <font>
      <sz val="12"/>
      <name val="Times New Roman"/>
      <family val="1"/>
    </font>
    <font>
      <sz val="12"/>
      <color rgb="FFFF0000"/>
      <name val="Times New Roman"/>
      <family val="1"/>
    </font>
    <font>
      <b/>
      <vertAlign val="subscript"/>
      <sz val="12"/>
      <color theme="1"/>
      <name val="Times New Roman"/>
      <family val="1"/>
    </font>
    <font>
      <b/>
      <sz val="12"/>
      <color rgb="FFFF0000"/>
      <name val="Times New Roman"/>
      <family val="1"/>
    </font>
    <font>
      <vertAlign val="subscript"/>
      <sz val="12"/>
      <color theme="1"/>
      <name val="Times New Roman"/>
      <family val="1"/>
    </font>
    <font>
      <vertAlign val="superscript"/>
      <sz val="12"/>
      <color theme="1"/>
      <name val="Times New Roman"/>
      <family val="1"/>
    </font>
    <font>
      <vertAlign val="superscript"/>
      <sz val="12"/>
      <color rgb="FF000000"/>
      <name val="Times New Roman"/>
      <family val="1"/>
    </font>
    <font>
      <sz val="11"/>
      <color rgb="FF000000"/>
      <name val="Times New Roman"/>
      <family val="1"/>
    </font>
    <font>
      <i/>
      <sz val="11"/>
      <color rgb="FF000000"/>
      <name val="Times New Roman"/>
      <family val="1"/>
    </font>
    <font>
      <b/>
      <vertAlign val="superscript"/>
      <sz val="12"/>
      <color theme="1"/>
      <name val="Times New Roman"/>
      <family val="1"/>
    </font>
    <font>
      <sz val="12"/>
      <color rgb="FF7030A0"/>
      <name val="Times New Roman"/>
      <family val="1"/>
    </font>
    <font>
      <sz val="12"/>
      <color rgb="FF6340FF"/>
      <name val="Times New Roman"/>
      <family val="1"/>
    </font>
    <font>
      <b/>
      <sz val="12"/>
      <color rgb="FF6340FF"/>
      <name val="Times New Roman"/>
      <family val="1"/>
    </font>
    <font>
      <b/>
      <sz val="12"/>
      <color rgb="FF7030A0"/>
      <name val="Times New Roman"/>
      <family val="1"/>
    </font>
    <font>
      <sz val="9"/>
      <color theme="1"/>
      <name val="Times New Roman"/>
      <family val="1"/>
    </font>
    <font>
      <sz val="12"/>
      <color rgb="FF231F20"/>
      <name val="Times New Roman"/>
      <family val="1"/>
    </font>
    <font>
      <i/>
      <sz val="12"/>
      <name val="Times New Roman"/>
      <family val="1"/>
    </font>
    <font>
      <i/>
      <vertAlign val="subscript"/>
      <sz val="12"/>
      <name val="Times New Roman"/>
      <family val="1"/>
    </font>
    <font>
      <b/>
      <sz val="13"/>
      <color theme="1"/>
      <name val="Times New Roman"/>
      <family val="1"/>
    </font>
    <font>
      <sz val="13"/>
      <color theme="1"/>
      <name val="Times New Roman"/>
      <family val="1"/>
    </font>
    <font>
      <sz val="10"/>
      <name val="Times New Roman"/>
      <family val="1"/>
    </font>
    <font>
      <sz val="12"/>
      <color rgb="FF222222"/>
      <name val="Times New Roman"/>
      <family val="1"/>
    </font>
  </fonts>
  <fills count="2">
    <fill>
      <patternFill patternType="none"/>
    </fill>
    <fill>
      <patternFill patternType="gray125"/>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0" fontId="5" fillId="0" borderId="0"/>
  </cellStyleXfs>
  <cellXfs count="208">
    <xf numFmtId="0" fontId="0" fillId="0" borderId="0" xfId="0"/>
    <xf numFmtId="0" fontId="3" fillId="0" borderId="0" xfId="0" applyFont="1" applyAlignment="1">
      <alignment horizontal="left"/>
    </xf>
    <xf numFmtId="0" fontId="1" fillId="0" borderId="0" xfId="0" applyFont="1" applyAlignment="1">
      <alignment horizontal="left"/>
    </xf>
    <xf numFmtId="0" fontId="4" fillId="0" borderId="0" xfId="0" applyFont="1" applyAlignment="1">
      <alignment horizontal="left" vertical="center"/>
    </xf>
    <xf numFmtId="0" fontId="0" fillId="0" borderId="0" xfId="0" applyAlignment="1">
      <alignment horizontal="left"/>
    </xf>
    <xf numFmtId="0" fontId="3" fillId="0" borderId="0" xfId="0" applyFont="1"/>
    <xf numFmtId="0" fontId="6" fillId="0" borderId="0" xfId="0" applyFont="1"/>
    <xf numFmtId="0" fontId="2" fillId="0" borderId="0" xfId="0" applyFont="1"/>
    <xf numFmtId="0" fontId="8" fillId="0" borderId="0" xfId="0" applyFont="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right" vertical="center"/>
    </xf>
    <xf numFmtId="0" fontId="9" fillId="0" borderId="0" xfId="0" applyFont="1" applyAlignment="1">
      <alignment horizontal="left" vertical="center"/>
    </xf>
    <xf numFmtId="0" fontId="9" fillId="0" borderId="8" xfId="0" applyFont="1" applyBorder="1" applyAlignment="1">
      <alignment vertical="center"/>
    </xf>
    <xf numFmtId="0" fontId="10" fillId="0" borderId="0" xfId="0" applyFont="1" applyAlignment="1">
      <alignment horizontal="left" vertical="center"/>
    </xf>
    <xf numFmtId="0" fontId="10" fillId="0" borderId="5" xfId="0" applyFont="1" applyBorder="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2" xfId="0" applyFont="1" applyBorder="1" applyAlignment="1">
      <alignment vertical="center"/>
    </xf>
    <xf numFmtId="0" fontId="11" fillId="0" borderId="5" xfId="0" applyFont="1" applyBorder="1" applyAlignment="1">
      <alignment vertical="center"/>
    </xf>
    <xf numFmtId="0" fontId="11" fillId="0" borderId="1" xfId="0" applyFont="1" applyBorder="1" applyAlignment="1">
      <alignment horizontal="left" vertical="center"/>
    </xf>
    <xf numFmtId="0" fontId="12" fillId="0" borderId="5" xfId="0" applyFont="1" applyBorder="1" applyAlignment="1">
      <alignment vertical="center"/>
    </xf>
    <xf numFmtId="0" fontId="12" fillId="0" borderId="1" xfId="0" applyFont="1" applyBorder="1" applyAlignment="1">
      <alignment horizontal="left" vertical="center"/>
    </xf>
    <xf numFmtId="0" fontId="13" fillId="0" borderId="0" xfId="0" applyFont="1" applyAlignment="1">
      <alignment horizontal="left" vertical="center"/>
    </xf>
    <xf numFmtId="0" fontId="11" fillId="0" borderId="5" xfId="0" applyFont="1" applyBorder="1" applyAlignment="1">
      <alignment horizontal="left" vertical="center"/>
    </xf>
    <xf numFmtId="0" fontId="9" fillId="0" borderId="6" xfId="0" applyFont="1" applyBorder="1" applyAlignment="1">
      <alignment horizontal="left" vertical="center"/>
    </xf>
    <xf numFmtId="0" fontId="14" fillId="0" borderId="6"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2" fillId="0" borderId="4" xfId="0" applyFont="1" applyBorder="1" applyAlignment="1">
      <alignment horizontal="left" vertical="center"/>
    </xf>
    <xf numFmtId="0" fontId="15" fillId="0" borderId="0" xfId="0" applyFont="1" applyAlignment="1">
      <alignment horizontal="left" vertical="center"/>
    </xf>
    <xf numFmtId="2" fontId="13" fillId="0" borderId="0" xfId="0" applyNumberFormat="1" applyFont="1" applyAlignment="1">
      <alignment horizontal="left" vertical="center"/>
    </xf>
    <xf numFmtId="164" fontId="13" fillId="0" borderId="0" xfId="0" applyNumberFormat="1" applyFont="1" applyAlignment="1">
      <alignment horizontal="left" vertical="center"/>
    </xf>
    <xf numFmtId="1" fontId="8" fillId="0" borderId="0" xfId="0" applyNumberFormat="1" applyFont="1" applyAlignment="1">
      <alignment horizontal="left" vertical="center"/>
    </xf>
    <xf numFmtId="0" fontId="13" fillId="0" borderId="0" xfId="0" applyFont="1" applyAlignment="1">
      <alignment horizontal="left"/>
    </xf>
    <xf numFmtId="164" fontId="13" fillId="0" borderId="0" xfId="0" applyNumberFormat="1" applyFont="1" applyAlignment="1">
      <alignment horizontal="left"/>
    </xf>
    <xf numFmtId="164" fontId="8" fillId="0" borderId="0" xfId="0" applyNumberFormat="1" applyFont="1" applyAlignment="1">
      <alignment horizontal="left" vertical="center"/>
    </xf>
    <xf numFmtId="0" fontId="13" fillId="0" borderId="0" xfId="0" applyFont="1"/>
    <xf numFmtId="0" fontId="11" fillId="0" borderId="0" xfId="0" applyFont="1" applyAlignment="1">
      <alignment vertical="center"/>
    </xf>
    <xf numFmtId="0" fontId="14" fillId="0" borderId="0" xfId="0" applyFont="1" applyAlignment="1">
      <alignment vertical="center"/>
    </xf>
    <xf numFmtId="2" fontId="9" fillId="0" borderId="0" xfId="0" applyNumberFormat="1" applyFont="1" applyAlignment="1">
      <alignment vertical="center"/>
    </xf>
    <xf numFmtId="1" fontId="12" fillId="0" borderId="0" xfId="0" applyNumberFormat="1" applyFont="1" applyAlignment="1">
      <alignment horizontal="left" vertical="center"/>
    </xf>
    <xf numFmtId="1" fontId="11" fillId="0" borderId="0" xfId="0" applyNumberFormat="1" applyFont="1" applyAlignment="1">
      <alignment horizontal="left" vertical="center"/>
    </xf>
    <xf numFmtId="164" fontId="14" fillId="0" borderId="0" xfId="0" applyNumberFormat="1" applyFont="1" applyAlignment="1">
      <alignment horizontal="left" vertical="center"/>
    </xf>
    <xf numFmtId="0" fontId="12" fillId="0" borderId="0" xfId="0" applyFont="1" applyAlignment="1">
      <alignment horizontal="left"/>
    </xf>
    <xf numFmtId="164" fontId="12" fillId="0" borderId="0" xfId="0" applyNumberFormat="1" applyFont="1" applyAlignment="1">
      <alignment horizontal="left" vertical="center"/>
    </xf>
    <xf numFmtId="0" fontId="8" fillId="0" borderId="0" xfId="0" applyFont="1" applyAlignment="1">
      <alignment horizontal="left"/>
    </xf>
    <xf numFmtId="0" fontId="9" fillId="0" borderId="3" xfId="0" applyFont="1" applyBorder="1" applyAlignment="1">
      <alignment horizontal="left"/>
    </xf>
    <xf numFmtId="0" fontId="8" fillId="0" borderId="3" xfId="0" applyFont="1" applyBorder="1" applyAlignment="1">
      <alignment horizontal="left"/>
    </xf>
    <xf numFmtId="0" fontId="9" fillId="0" borderId="0" xfId="0" applyFont="1" applyAlignment="1">
      <alignment horizontal="left" wrapText="1"/>
    </xf>
    <xf numFmtId="0" fontId="8" fillId="0" borderId="0" xfId="0" applyFont="1" applyAlignment="1">
      <alignment horizontal="left" wrapText="1"/>
    </xf>
    <xf numFmtId="0" fontId="9" fillId="0" borderId="6" xfId="0" applyFont="1" applyBorder="1" applyAlignment="1">
      <alignment horizontal="left"/>
    </xf>
    <xf numFmtId="0" fontId="9" fillId="0" borderId="6" xfId="0" applyFont="1" applyBorder="1" applyAlignment="1">
      <alignment horizontal="left" wrapText="1"/>
    </xf>
    <xf numFmtId="0" fontId="9" fillId="0" borderId="0" xfId="0" applyFont="1" applyAlignment="1">
      <alignment horizontal="left"/>
    </xf>
    <xf numFmtId="0" fontId="9" fillId="0" borderId="0" xfId="0" applyFont="1"/>
    <xf numFmtId="168" fontId="8" fillId="0" borderId="0" xfId="0" applyNumberFormat="1" applyFont="1"/>
    <xf numFmtId="2" fontId="8" fillId="0" borderId="0" xfId="0" applyNumberFormat="1" applyFont="1" applyAlignment="1">
      <alignment horizontal="center" vertical="center"/>
    </xf>
    <xf numFmtId="0" fontId="19" fillId="0" borderId="0" xfId="1" applyFont="1" applyAlignment="1">
      <alignment horizontal="center"/>
    </xf>
    <xf numFmtId="1" fontId="8" fillId="0" borderId="0" xfId="0" applyNumberFormat="1" applyFont="1" applyAlignment="1">
      <alignment horizontal="center" vertical="center"/>
    </xf>
    <xf numFmtId="1" fontId="19" fillId="0" borderId="0" xfId="0" applyNumberFormat="1" applyFont="1" applyAlignment="1">
      <alignment horizontal="center"/>
    </xf>
    <xf numFmtId="2" fontId="19" fillId="0" borderId="0" xfId="0" applyNumberFormat="1" applyFont="1" applyAlignment="1">
      <alignment horizontal="center"/>
    </xf>
    <xf numFmtId="165" fontId="8" fillId="0" borderId="0" xfId="0" applyNumberFormat="1" applyFont="1" applyAlignment="1">
      <alignment horizontal="center" vertical="center"/>
    </xf>
    <xf numFmtId="0" fontId="8" fillId="0" borderId="0" xfId="0" applyFont="1" applyAlignment="1">
      <alignment horizontal="center" vertical="center"/>
    </xf>
    <xf numFmtId="0" fontId="19" fillId="0" borderId="0" xfId="1" applyFont="1" applyAlignment="1">
      <alignment horizontal="center" vertical="center"/>
    </xf>
    <xf numFmtId="165" fontId="19" fillId="0" borderId="0" xfId="0" applyNumberFormat="1" applyFont="1" applyAlignment="1">
      <alignment horizontal="center"/>
    </xf>
    <xf numFmtId="0" fontId="8" fillId="0" borderId="0" xfId="0" applyFont="1" applyAlignment="1">
      <alignment horizontal="center"/>
    </xf>
    <xf numFmtId="0" fontId="20" fillId="0" borderId="0" xfId="0" applyFont="1" applyAlignment="1">
      <alignment horizontal="left"/>
    </xf>
    <xf numFmtId="0" fontId="9" fillId="0" borderId="0" xfId="0" applyFont="1" applyAlignment="1">
      <alignment vertical="center"/>
    </xf>
    <xf numFmtId="0" fontId="9" fillId="0" borderId="10" xfId="0" applyFont="1" applyBorder="1" applyAlignment="1">
      <alignment horizontal="left" vertical="center"/>
    </xf>
    <xf numFmtId="0" fontId="10" fillId="0" borderId="5" xfId="0" applyFont="1" applyBorder="1" applyAlignment="1">
      <alignment horizontal="left" vertical="center"/>
    </xf>
    <xf numFmtId="0" fontId="11" fillId="0" borderId="4" xfId="0" applyFont="1" applyBorder="1" applyAlignment="1">
      <alignment horizontal="left" vertical="center"/>
    </xf>
    <xf numFmtId="0" fontId="22" fillId="0" borderId="0" xfId="0" applyFont="1" applyAlignment="1">
      <alignment horizontal="left" vertical="center"/>
    </xf>
    <xf numFmtId="2" fontId="20" fillId="0" borderId="0" xfId="0" applyNumberFormat="1"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164" fontId="20" fillId="0" borderId="0" xfId="0" applyNumberFormat="1" applyFont="1" applyAlignment="1">
      <alignment horizontal="left" vertical="center"/>
    </xf>
    <xf numFmtId="2" fontId="11" fillId="0" borderId="0" xfId="0" applyNumberFormat="1" applyFont="1" applyAlignment="1">
      <alignment horizontal="left" vertical="center"/>
    </xf>
    <xf numFmtId="0" fontId="9" fillId="0" borderId="13" xfId="0" applyFont="1" applyBorder="1" applyAlignment="1">
      <alignment vertical="center"/>
    </xf>
    <xf numFmtId="0" fontId="9" fillId="0" borderId="9" xfId="0" applyFont="1" applyBorder="1" applyAlignment="1">
      <alignment vertical="center"/>
    </xf>
    <xf numFmtId="0" fontId="11" fillId="0" borderId="2" xfId="0" applyFont="1" applyBorder="1" applyAlignment="1">
      <alignment vertical="center"/>
    </xf>
    <xf numFmtId="0" fontId="8" fillId="0" borderId="6" xfId="0" applyFont="1" applyBorder="1" applyAlignment="1">
      <alignment horizontal="left" vertical="center"/>
    </xf>
    <xf numFmtId="0" fontId="8" fillId="0" borderId="3" xfId="0" applyFont="1" applyBorder="1" applyAlignment="1">
      <alignment horizontal="left" vertical="center"/>
    </xf>
    <xf numFmtId="0" fontId="13" fillId="0" borderId="3" xfId="0" applyFont="1" applyBorder="1" applyAlignment="1">
      <alignment horizontal="left" vertical="center"/>
    </xf>
    <xf numFmtId="0" fontId="12" fillId="0" borderId="5" xfId="0" applyFont="1" applyBorder="1" applyAlignment="1">
      <alignment horizontal="left"/>
    </xf>
    <xf numFmtId="0" fontId="26" fillId="0" borderId="0" xfId="0" applyFont="1"/>
    <xf numFmtId="2" fontId="8" fillId="0" borderId="0" xfId="0" applyNumberFormat="1" applyFont="1" applyAlignment="1">
      <alignment horizontal="left"/>
    </xf>
    <xf numFmtId="0" fontId="9" fillId="0" borderId="0" xfId="0" applyFont="1" applyAlignment="1">
      <alignment horizontal="center" vertical="center"/>
    </xf>
    <xf numFmtId="0" fontId="14" fillId="0" borderId="0" xfId="0" applyFont="1" applyAlignment="1">
      <alignment horizontal="center" vertical="center"/>
    </xf>
    <xf numFmtId="2" fontId="13" fillId="0" borderId="0" xfId="0" applyNumberFormat="1" applyFont="1" applyAlignment="1">
      <alignment horizontal="left"/>
    </xf>
    <xf numFmtId="2" fontId="13" fillId="0" borderId="0" xfId="0" applyNumberFormat="1" applyFont="1" applyAlignment="1">
      <alignment horizontal="center" vertical="center"/>
    </xf>
    <xf numFmtId="2" fontId="13" fillId="0" borderId="0" xfId="0" applyNumberFormat="1" applyFont="1" applyAlignment="1">
      <alignment horizontal="center"/>
    </xf>
    <xf numFmtId="2" fontId="13" fillId="0" borderId="0" xfId="0" applyNumberFormat="1" applyFont="1" applyAlignment="1">
      <alignment horizontal="right" vertical="center"/>
    </xf>
    <xf numFmtId="0" fontId="8" fillId="0" borderId="0" xfId="0" applyFont="1" applyAlignment="1">
      <alignment horizontal="right" vertical="center"/>
    </xf>
    <xf numFmtId="2" fontId="11" fillId="0" borderId="0" xfId="0" applyNumberFormat="1" applyFont="1" applyAlignment="1">
      <alignment horizontal="center" vertical="center"/>
    </xf>
    <xf numFmtId="2" fontId="9" fillId="0" borderId="0" xfId="0" applyNumberFormat="1" applyFont="1" applyAlignment="1">
      <alignment horizontal="center" vertical="center"/>
    </xf>
    <xf numFmtId="2" fontId="12" fillId="0" borderId="0" xfId="0" applyNumberFormat="1" applyFont="1" applyAlignment="1">
      <alignment horizontal="left" vertical="center"/>
    </xf>
    <xf numFmtId="2" fontId="11" fillId="0" borderId="0" xfId="0" applyNumberFormat="1" applyFont="1" applyAlignment="1">
      <alignment horizontal="left"/>
    </xf>
    <xf numFmtId="0" fontId="27" fillId="0" borderId="0" xfId="0" applyFont="1"/>
    <xf numFmtId="164" fontId="11" fillId="0" borderId="0" xfId="0" applyNumberFormat="1"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2" fontId="8" fillId="0" borderId="0" xfId="0" applyNumberFormat="1" applyFont="1" applyAlignment="1">
      <alignment horizontal="left" vertical="top"/>
    </xf>
    <xf numFmtId="2" fontId="8" fillId="0" borderId="0" xfId="0" applyNumberFormat="1" applyFont="1" applyAlignment="1">
      <alignment horizontal="left" vertical="top" wrapText="1"/>
    </xf>
    <xf numFmtId="0" fontId="8" fillId="0" borderId="0" xfId="0" applyFont="1"/>
    <xf numFmtId="164" fontId="9" fillId="0" borderId="0" xfId="0" applyNumberFormat="1" applyFont="1" applyAlignment="1">
      <alignment horizontal="left" vertical="center"/>
    </xf>
    <xf numFmtId="2" fontId="9" fillId="0" borderId="0" xfId="0" applyNumberFormat="1" applyFont="1" applyAlignment="1">
      <alignment horizontal="left" vertical="center"/>
    </xf>
    <xf numFmtId="0" fontId="11" fillId="0" borderId="0" xfId="0" applyFont="1" applyAlignment="1">
      <alignment horizontal="left"/>
    </xf>
    <xf numFmtId="0" fontId="8" fillId="0" borderId="4" xfId="0" applyFont="1" applyBorder="1" applyAlignment="1">
      <alignment horizontal="left" vertical="center"/>
    </xf>
    <xf numFmtId="0" fontId="11" fillId="0" borderId="4" xfId="0" applyFont="1" applyBorder="1" applyAlignment="1">
      <alignment horizontal="left"/>
    </xf>
    <xf numFmtId="0" fontId="9" fillId="0" borderId="9" xfId="0" applyFont="1" applyBorder="1" applyAlignment="1">
      <alignment horizontal="left" vertical="center"/>
    </xf>
    <xf numFmtId="0" fontId="8" fillId="0" borderId="9" xfId="0" applyFont="1" applyBorder="1" applyAlignment="1">
      <alignment horizontal="left" vertical="center"/>
    </xf>
    <xf numFmtId="0" fontId="9" fillId="0" borderId="3" xfId="0" applyFont="1" applyBorder="1" applyAlignment="1">
      <alignment horizontal="left" vertical="center"/>
    </xf>
    <xf numFmtId="1" fontId="11" fillId="0" borderId="4" xfId="0" applyNumberFormat="1" applyFont="1" applyBorder="1" applyAlignment="1">
      <alignment horizontal="left" vertical="center"/>
    </xf>
    <xf numFmtId="2" fontId="11" fillId="0" borderId="4" xfId="0" applyNumberFormat="1" applyFont="1" applyBorder="1" applyAlignment="1">
      <alignment horizontal="left" vertical="center"/>
    </xf>
    <xf numFmtId="0" fontId="9" fillId="0" borderId="5" xfId="0" applyFont="1" applyBorder="1" applyAlignment="1">
      <alignment vertical="center"/>
    </xf>
    <xf numFmtId="0" fontId="8" fillId="0" borderId="5" xfId="0" applyFont="1" applyBorder="1" applyAlignment="1">
      <alignment horizontal="left" vertical="center"/>
    </xf>
    <xf numFmtId="0" fontId="8" fillId="0" borderId="0" xfId="0" applyFont="1" applyAlignment="1">
      <alignment vertical="center"/>
    </xf>
    <xf numFmtId="164" fontId="9" fillId="0" borderId="0" xfId="0" applyNumberFormat="1" applyFont="1" applyAlignment="1">
      <alignment vertical="center"/>
    </xf>
    <xf numFmtId="0" fontId="10" fillId="0" borderId="0" xfId="0" applyFont="1" applyAlignment="1">
      <alignment horizontal="center" vertical="center"/>
    </xf>
    <xf numFmtId="167" fontId="8" fillId="0" borderId="0" xfId="0" applyNumberFormat="1" applyFont="1" applyAlignment="1">
      <alignment horizontal="center" vertical="center"/>
    </xf>
    <xf numFmtId="15" fontId="8" fillId="0" borderId="0" xfId="0" applyNumberFormat="1" applyFont="1" applyAlignment="1">
      <alignment horizontal="center" vertical="center"/>
    </xf>
    <xf numFmtId="164" fontId="8" fillId="0" borderId="0" xfId="0" applyNumberFormat="1" applyFont="1" applyAlignment="1">
      <alignment horizontal="center" vertical="center"/>
    </xf>
    <xf numFmtId="167" fontId="8" fillId="0" borderId="0" xfId="0" applyNumberFormat="1" applyFont="1" applyAlignment="1">
      <alignment horizontal="left" vertical="center"/>
    </xf>
    <xf numFmtId="0" fontId="9" fillId="0" borderId="6" xfId="0" applyFont="1" applyBorder="1" applyAlignment="1">
      <alignment horizontal="center" vertical="center"/>
    </xf>
    <xf numFmtId="0" fontId="10" fillId="0" borderId="6" xfId="0" applyFont="1" applyBorder="1" applyAlignment="1">
      <alignment vertical="center"/>
    </xf>
    <xf numFmtId="0" fontId="9" fillId="0" borderId="5" xfId="0" applyFont="1" applyBorder="1" applyAlignment="1">
      <alignment horizontal="left" vertical="center"/>
    </xf>
    <xf numFmtId="0" fontId="9" fillId="0" borderId="12" xfId="0" applyFont="1" applyBorder="1" applyAlignment="1">
      <alignment vertical="center"/>
    </xf>
    <xf numFmtId="0" fontId="8" fillId="0" borderId="10" xfId="0" applyFont="1" applyBorder="1" applyAlignment="1">
      <alignment horizontal="left" vertical="center"/>
    </xf>
    <xf numFmtId="0" fontId="9" fillId="0" borderId="14" xfId="0" applyFont="1" applyBorder="1" applyAlignment="1">
      <alignment horizontal="left" vertical="center"/>
    </xf>
    <xf numFmtId="0" fontId="8" fillId="0" borderId="14" xfId="0" applyFont="1" applyBorder="1" applyAlignment="1">
      <alignment horizontal="left"/>
    </xf>
    <xf numFmtId="0" fontId="11" fillId="0" borderId="2" xfId="0" applyFont="1" applyBorder="1" applyAlignment="1">
      <alignment horizontal="left"/>
    </xf>
    <xf numFmtId="0" fontId="11" fillId="0" borderId="2" xfId="0" applyFont="1" applyBorder="1"/>
    <xf numFmtId="0" fontId="11" fillId="0" borderId="5" xfId="0" applyFont="1" applyBorder="1" applyAlignment="1">
      <alignment horizontal="left"/>
    </xf>
    <xf numFmtId="0" fontId="8" fillId="0" borderId="9" xfId="0" applyFont="1" applyBorder="1" applyAlignment="1">
      <alignment horizontal="left"/>
    </xf>
    <xf numFmtId="2" fontId="9" fillId="0" borderId="0" xfId="0" applyNumberFormat="1" applyFont="1" applyAlignment="1">
      <alignment horizontal="left"/>
    </xf>
    <xf numFmtId="0" fontId="29" fillId="0" borderId="0" xfId="0" applyFont="1" applyAlignment="1">
      <alignment horizontal="left" vertical="center"/>
    </xf>
    <xf numFmtId="164" fontId="9" fillId="0" borderId="0" xfId="0" applyNumberFormat="1" applyFont="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164" fontId="8" fillId="0" borderId="0" xfId="0" applyNumberFormat="1" applyFont="1"/>
    <xf numFmtId="0" fontId="29" fillId="0" borderId="0" xfId="0" applyFont="1" applyAlignment="1">
      <alignment horizontal="left"/>
    </xf>
    <xf numFmtId="167" fontId="8" fillId="0" borderId="0" xfId="0" applyNumberFormat="1" applyFont="1" applyAlignment="1">
      <alignment horizontal="left"/>
    </xf>
    <xf numFmtId="167" fontId="29" fillId="0" borderId="0" xfId="0" applyNumberFormat="1" applyFont="1" applyAlignment="1">
      <alignment horizontal="left"/>
    </xf>
    <xf numFmtId="167" fontId="32" fillId="0" borderId="0" xfId="0" applyNumberFormat="1" applyFont="1" applyAlignment="1">
      <alignment horizontal="left"/>
    </xf>
    <xf numFmtId="0" fontId="11" fillId="0" borderId="1" xfId="0" applyFont="1" applyBorder="1" applyAlignment="1">
      <alignment horizontal="left"/>
    </xf>
    <xf numFmtId="164" fontId="8" fillId="0" borderId="0" xfId="0" applyNumberFormat="1" applyFont="1" applyAlignment="1">
      <alignment horizontal="left"/>
    </xf>
    <xf numFmtId="165" fontId="8" fillId="0" borderId="0" xfId="0" applyNumberFormat="1" applyFont="1" applyAlignment="1">
      <alignment horizontal="left"/>
    </xf>
    <xf numFmtId="0" fontId="8" fillId="0" borderId="10" xfId="0" applyFont="1" applyBorder="1" applyAlignment="1">
      <alignment horizontal="left"/>
    </xf>
    <xf numFmtId="0" fontId="8" fillId="0" borderId="7" xfId="0" applyFont="1" applyBorder="1" applyAlignment="1">
      <alignment horizontal="left"/>
    </xf>
    <xf numFmtId="0" fontId="8" fillId="0" borderId="11" xfId="0" applyFont="1" applyBorder="1" applyAlignment="1">
      <alignment horizontal="left"/>
    </xf>
    <xf numFmtId="0" fontId="33" fillId="0" borderId="0" xfId="0" applyFont="1"/>
    <xf numFmtId="0" fontId="8" fillId="0" borderId="0" xfId="0" applyFont="1" applyAlignment="1">
      <alignment horizontal="left" vertical="center" wrapText="1"/>
    </xf>
    <xf numFmtId="0" fontId="34" fillId="0" borderId="0" xfId="0" applyFont="1"/>
    <xf numFmtId="0" fontId="9" fillId="0" borderId="0" xfId="0" applyFont="1" applyAlignment="1">
      <alignment horizontal="left" vertical="center" wrapText="1"/>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vertical="center" wrapText="1"/>
    </xf>
    <xf numFmtId="0" fontId="9" fillId="0" borderId="7" xfId="0" applyFont="1" applyBorder="1" applyAlignment="1">
      <alignment vertical="center"/>
    </xf>
    <xf numFmtId="0" fontId="10" fillId="0" borderId="10" xfId="0" applyFont="1" applyBorder="1" applyAlignment="1">
      <alignment vertical="center"/>
    </xf>
    <xf numFmtId="2" fontId="9" fillId="0" borderId="3" xfId="0" applyNumberFormat="1" applyFont="1" applyBorder="1" applyAlignment="1">
      <alignment horizontal="left"/>
    </xf>
    <xf numFmtId="165" fontId="8" fillId="0" borderId="0" xfId="0" applyNumberFormat="1" applyFont="1" applyAlignment="1">
      <alignment horizontal="left" vertical="center"/>
    </xf>
    <xf numFmtId="0" fontId="13" fillId="0" borderId="0" xfId="0" applyFont="1" applyAlignment="1">
      <alignment horizontal="center" vertical="center"/>
    </xf>
    <xf numFmtId="165" fontId="13" fillId="0" borderId="0" xfId="0" applyNumberFormat="1" applyFont="1" applyAlignment="1">
      <alignment horizontal="center" vertical="center"/>
    </xf>
    <xf numFmtId="165" fontId="13" fillId="0" borderId="0" xfId="0" applyNumberFormat="1" applyFont="1" applyAlignment="1">
      <alignment horizontal="right"/>
    </xf>
    <xf numFmtId="165" fontId="13" fillId="0" borderId="0" xfId="0" applyNumberFormat="1" applyFont="1" applyAlignment="1">
      <alignment horizontal="left" vertical="center"/>
    </xf>
    <xf numFmtId="2" fontId="13" fillId="0" borderId="0" xfId="0" applyNumberFormat="1" applyFont="1"/>
    <xf numFmtId="0" fontId="19" fillId="0" borderId="0" xfId="0" applyFont="1" applyAlignment="1">
      <alignment horizontal="left" vertical="center"/>
    </xf>
    <xf numFmtId="0" fontId="35" fillId="0" borderId="0" xfId="0" applyFont="1" applyAlignment="1">
      <alignment horizontal="left" vertical="center"/>
    </xf>
    <xf numFmtId="0" fontId="37" fillId="0" borderId="0" xfId="0" applyFont="1"/>
    <xf numFmtId="0" fontId="38" fillId="0" borderId="0" xfId="0" applyFont="1"/>
    <xf numFmtId="166" fontId="19" fillId="0" borderId="0" xfId="0" applyNumberFormat="1" applyFont="1" applyAlignment="1">
      <alignment horizontal="left" vertical="center"/>
    </xf>
    <xf numFmtId="0" fontId="8" fillId="0" borderId="9" xfId="0" applyFont="1" applyBorder="1"/>
    <xf numFmtId="0" fontId="39" fillId="0" borderId="0" xfId="0" applyFont="1"/>
    <xf numFmtId="0" fontId="40" fillId="0" borderId="0" xfId="0" applyFont="1" applyAlignment="1">
      <alignment horizontal="left"/>
    </xf>
    <xf numFmtId="0" fontId="19" fillId="0" borderId="0" xfId="0" applyFont="1" applyAlignment="1">
      <alignment horizontal="left"/>
    </xf>
    <xf numFmtId="0" fontId="19" fillId="0" borderId="0" xfId="0" applyFont="1"/>
    <xf numFmtId="0" fontId="11" fillId="0" borderId="0" xfId="0" applyFont="1"/>
    <xf numFmtId="0" fontId="9" fillId="0" borderId="0" xfId="0" applyFont="1" applyAlignment="1">
      <alignment horizontal="left" vertical="top" wrapText="1"/>
    </xf>
    <xf numFmtId="0" fontId="11" fillId="0" borderId="0" xfId="0" applyFont="1" applyAlignment="1">
      <alignment horizontal="left" vertical="top"/>
    </xf>
    <xf numFmtId="0" fontId="9" fillId="0" borderId="6" xfId="0" applyFont="1" applyBorder="1" applyAlignment="1">
      <alignment horizontal="left"/>
    </xf>
    <xf numFmtId="0" fontId="9" fillId="0" borderId="3" xfId="0" applyFont="1" applyBorder="1" applyAlignment="1">
      <alignment horizontal="left" wrapText="1"/>
    </xf>
    <xf numFmtId="0" fontId="9" fillId="0" borderId="12" xfId="0" applyFont="1" applyBorder="1" applyAlignment="1">
      <alignment horizontal="left"/>
    </xf>
    <xf numFmtId="0" fontId="9" fillId="0" borderId="3" xfId="0" applyFont="1" applyBorder="1" applyAlignment="1">
      <alignment horizontal="left"/>
    </xf>
    <xf numFmtId="0" fontId="11" fillId="0" borderId="5" xfId="0" applyFont="1" applyBorder="1" applyAlignment="1">
      <alignment horizontal="left" vertical="center"/>
    </xf>
    <xf numFmtId="0" fontId="11" fillId="0" borderId="2" xfId="0" applyFont="1" applyBorder="1" applyAlignment="1">
      <alignment horizontal="left" vertical="center"/>
    </xf>
    <xf numFmtId="0" fontId="10" fillId="0" borderId="5" xfId="0" applyFont="1" applyBorder="1" applyAlignment="1">
      <alignment horizontal="left" vertical="center"/>
    </xf>
    <xf numFmtId="0" fontId="9" fillId="0" borderId="10" xfId="0" applyFont="1" applyBorder="1" applyAlignment="1">
      <alignment horizontal="left" vertical="center"/>
    </xf>
    <xf numFmtId="0" fontId="9" fillId="0" borderId="5" xfId="0" applyFont="1" applyBorder="1" applyAlignment="1">
      <alignment horizontal="left" vertical="center"/>
    </xf>
    <xf numFmtId="0" fontId="8" fillId="0" borderId="0" xfId="0" applyFont="1" applyAlignment="1">
      <alignment horizontal="left" vertical="top" wrapText="1"/>
    </xf>
    <xf numFmtId="2" fontId="8" fillId="0" borderId="0" xfId="0" applyNumberFormat="1" applyFont="1" applyAlignment="1">
      <alignment horizontal="left" vertical="top" wrapText="1"/>
    </xf>
    <xf numFmtId="0" fontId="8" fillId="0" borderId="0" xfId="0" applyFont="1" applyAlignment="1">
      <alignment horizontal="left" vertical="top"/>
    </xf>
    <xf numFmtId="0" fontId="11" fillId="0" borderId="2" xfId="0" applyFont="1" applyBorder="1" applyAlignment="1">
      <alignment horizontal="left" vertical="center" wrapText="1"/>
    </xf>
    <xf numFmtId="0" fontId="10" fillId="0" borderId="0" xfId="0" applyFont="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1" fillId="0" borderId="1" xfId="0" applyFont="1" applyBorder="1" applyAlignment="1">
      <alignment horizontal="left" vertical="center"/>
    </xf>
    <xf numFmtId="0" fontId="9" fillId="0" borderId="9" xfId="0" applyFont="1" applyBorder="1" applyAlignment="1">
      <alignment horizontal="left" vertical="center"/>
    </xf>
    <xf numFmtId="0" fontId="9" fillId="0" borderId="5"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left"/>
    </xf>
    <xf numFmtId="0" fontId="9" fillId="0" borderId="0" xfId="0" applyFont="1" applyAlignment="1">
      <alignment horizontal="left" vertical="center"/>
    </xf>
    <xf numFmtId="0" fontId="11" fillId="0" borderId="1" xfId="0" applyFont="1" applyBorder="1" applyAlignment="1">
      <alignment horizontal="left"/>
    </xf>
    <xf numFmtId="0" fontId="8" fillId="0" borderId="0" xfId="0" applyFont="1" applyAlignment="1">
      <alignment horizontal="left" vertical="center" wrapText="1"/>
    </xf>
    <xf numFmtId="0" fontId="14" fillId="0" borderId="5" xfId="0" applyFont="1" applyBorder="1" applyAlignment="1">
      <alignment horizontal="left" vertical="center"/>
    </xf>
    <xf numFmtId="0" fontId="9" fillId="0" borderId="5" xfId="0" applyFont="1" applyBorder="1" applyAlignment="1">
      <alignment horizontal="left"/>
    </xf>
    <xf numFmtId="0" fontId="9" fillId="0" borderId="0" xfId="0" applyFont="1" applyAlignment="1">
      <alignment horizontal="left"/>
    </xf>
    <xf numFmtId="0" fontId="9" fillId="0" borderId="10" xfId="0" applyFont="1" applyBorder="1" applyAlignment="1">
      <alignment horizontal="left"/>
    </xf>
    <xf numFmtId="0" fontId="9" fillId="0" borderId="0" xfId="0" applyFont="1" applyAlignment="1">
      <alignment horizontal="left" vertical="top" wrapText="1"/>
    </xf>
  </cellXfs>
  <cellStyles count="2">
    <cellStyle name="Normal" xfId="0" builtinId="0"/>
    <cellStyle name="Normal 2" xfId="1" xr:uid="{1CFDD7FF-4605-4843-9D02-08EBC9BCE35D}"/>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r>
              <a:rPr lang="en-US"/>
              <a:t>July 16th </a:t>
            </a:r>
            <a:r>
              <a:rPr lang="en-US" sz="1440" b="0" i="0" u="none" strike="noStrike" baseline="0">
                <a:effectLst/>
              </a:rPr>
              <a:t>Analysis</a:t>
            </a:r>
            <a:r>
              <a:rPr lang="en-US" sz="1440" b="0" i="0" u="none" strike="noStrike" baseline="0"/>
              <a:t> </a:t>
            </a:r>
            <a:r>
              <a:rPr lang="en-US"/>
              <a:t> </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endParaRPr lang="en-US"/>
        </a:p>
      </c:txPr>
    </c:title>
    <c:autoTitleDeleted val="0"/>
    <c:plotArea>
      <c:layout>
        <c:manualLayout>
          <c:layoutTarget val="inner"/>
          <c:xMode val="edge"/>
          <c:yMode val="edge"/>
          <c:x val="0.16397449292846603"/>
          <c:y val="8.5079708741183036E-2"/>
          <c:w val="0.74114178614130133"/>
          <c:h val="0.78279271169251452"/>
        </c:manualLayout>
      </c:layout>
      <c:scatterChart>
        <c:scatterStyle val="lineMarker"/>
        <c:varyColors val="0"/>
        <c:ser>
          <c:idx val="0"/>
          <c:order val="0"/>
          <c:spPr>
            <a:ln w="19050" cap="rnd">
              <a:noFill/>
              <a:round/>
            </a:ln>
            <a:effectLst/>
          </c:spPr>
          <c:marker>
            <c:symbol val="circle"/>
            <c:size val="10"/>
            <c:spPr>
              <a:solidFill>
                <a:schemeClr val="bg1">
                  <a:lumMod val="75000"/>
                </a:schemeClr>
              </a:solidFill>
              <a:ln w="9525">
                <a:solidFill>
                  <a:schemeClr val="tx1"/>
                </a:solidFill>
              </a:ln>
              <a:effectLst/>
            </c:spPr>
          </c:marker>
          <c:errBars>
            <c:errDir val="y"/>
            <c:errBarType val="both"/>
            <c:errValType val="cust"/>
            <c:noEndCap val="1"/>
            <c:plus>
              <c:numRef>
                <c:f>'Ch2-T7'!$S$17:$S$26</c:f>
                <c:numCache>
                  <c:formatCode>General</c:formatCode>
                  <c:ptCount val="10"/>
                  <c:pt idx="0">
                    <c:v>2.5527703813315421E-2</c:v>
                  </c:pt>
                  <c:pt idx="1">
                    <c:v>7.4175864231001446E-3</c:v>
                  </c:pt>
                  <c:pt idx="2">
                    <c:v>1.1151085247761944E-2</c:v>
                  </c:pt>
                  <c:pt idx="3">
                    <c:v>1.4299749094369202E-2</c:v>
                  </c:pt>
                  <c:pt idx="4">
                    <c:v>2.0714440940898741E-2</c:v>
                  </c:pt>
                  <c:pt idx="5">
                    <c:v>9.1588787795941606E-3</c:v>
                  </c:pt>
                  <c:pt idx="6">
                    <c:v>1.6631398530052847E-2</c:v>
                  </c:pt>
                  <c:pt idx="7">
                    <c:v>2.7267025822612746E-2</c:v>
                  </c:pt>
                  <c:pt idx="8">
                    <c:v>2.9895396689172109E-2</c:v>
                  </c:pt>
                  <c:pt idx="9">
                    <c:v>2.5504072362616165E-2</c:v>
                  </c:pt>
                </c:numCache>
              </c:numRef>
            </c:plus>
            <c:minus>
              <c:numRef>
                <c:f>'Ch2-T7'!$S$17:$S$26</c:f>
                <c:numCache>
                  <c:formatCode>General</c:formatCode>
                  <c:ptCount val="10"/>
                  <c:pt idx="0">
                    <c:v>2.5527703813315421E-2</c:v>
                  </c:pt>
                  <c:pt idx="1">
                    <c:v>7.4175864231001446E-3</c:v>
                  </c:pt>
                  <c:pt idx="2">
                    <c:v>1.1151085247761944E-2</c:v>
                  </c:pt>
                  <c:pt idx="3">
                    <c:v>1.4299749094369202E-2</c:v>
                  </c:pt>
                  <c:pt idx="4">
                    <c:v>2.0714440940898741E-2</c:v>
                  </c:pt>
                  <c:pt idx="5">
                    <c:v>9.1588787795941606E-3</c:v>
                  </c:pt>
                  <c:pt idx="6">
                    <c:v>1.6631398530052847E-2</c:v>
                  </c:pt>
                  <c:pt idx="7">
                    <c:v>2.7267025822612746E-2</c:v>
                  </c:pt>
                  <c:pt idx="8">
                    <c:v>2.9895396689172109E-2</c:v>
                  </c:pt>
                  <c:pt idx="9">
                    <c:v>2.5504072362616165E-2</c:v>
                  </c:pt>
                </c:numCache>
              </c:numRef>
            </c:minus>
            <c:spPr>
              <a:noFill/>
              <a:ln w="9525" cap="flat" cmpd="sng" algn="ctr">
                <a:solidFill>
                  <a:schemeClr val="tx1">
                    <a:lumMod val="65000"/>
                    <a:lumOff val="35000"/>
                  </a:schemeClr>
                </a:solidFill>
                <a:round/>
              </a:ln>
              <a:effectLst/>
            </c:spPr>
          </c:errBars>
          <c:xVal>
            <c:numRef>
              <c:f>'Ch2-T7'!$R$5:$R$14</c:f>
              <c:numCache>
                <c:formatCode>0.000</c:formatCode>
                <c:ptCount val="10"/>
                <c:pt idx="0">
                  <c:v>0.22</c:v>
                </c:pt>
                <c:pt idx="1">
                  <c:v>0.20000000000000004</c:v>
                </c:pt>
                <c:pt idx="2">
                  <c:v>0.32</c:v>
                </c:pt>
                <c:pt idx="3">
                  <c:v>5.000000000000001E-2</c:v>
                </c:pt>
                <c:pt idx="4">
                  <c:v>5.8000000000000003E-2</c:v>
                </c:pt>
                <c:pt idx="5">
                  <c:v>0.22</c:v>
                </c:pt>
                <c:pt idx="6">
                  <c:v>0.22</c:v>
                </c:pt>
                <c:pt idx="7">
                  <c:v>0.28999999999999998</c:v>
                </c:pt>
                <c:pt idx="8">
                  <c:v>0.16</c:v>
                </c:pt>
                <c:pt idx="9">
                  <c:v>0.14000000000000001</c:v>
                </c:pt>
              </c:numCache>
            </c:numRef>
          </c:xVal>
          <c:yVal>
            <c:numRef>
              <c:f>'Ch2-T7'!$S$5:$S$14</c:f>
              <c:numCache>
                <c:formatCode>0.000</c:formatCode>
                <c:ptCount val="10"/>
                <c:pt idx="0">
                  <c:v>0.186122519682377</c:v>
                </c:pt>
                <c:pt idx="1">
                  <c:v>0.21351364982349197</c:v>
                </c:pt>
                <c:pt idx="2">
                  <c:v>0.30864425807460982</c:v>
                </c:pt>
                <c:pt idx="3">
                  <c:v>7.2592915039574435E-2</c:v>
                </c:pt>
                <c:pt idx="4">
                  <c:v>8.6377847345207412E-2</c:v>
                </c:pt>
                <c:pt idx="5">
                  <c:v>0.22678597111273971</c:v>
                </c:pt>
                <c:pt idx="6">
                  <c:v>0.21902083295107175</c:v>
                </c:pt>
                <c:pt idx="7">
                  <c:v>0.24418732057847081</c:v>
                </c:pt>
                <c:pt idx="8">
                  <c:v>0.20047000390224448</c:v>
                </c:pt>
                <c:pt idx="9">
                  <c:v>0.16785518600666163</c:v>
                </c:pt>
              </c:numCache>
            </c:numRef>
          </c:yVal>
          <c:smooth val="0"/>
          <c:extLst>
            <c:ext xmlns:c16="http://schemas.microsoft.com/office/drawing/2014/chart" uri="{C3380CC4-5D6E-409C-BE32-E72D297353CC}">
              <c16:uniqueId val="{00000000-10E6-CE41-9269-083C8073481A}"/>
            </c:ext>
          </c:extLst>
        </c:ser>
        <c:dLbls>
          <c:showLegendKey val="0"/>
          <c:showVal val="0"/>
          <c:showCatName val="0"/>
          <c:showSerName val="0"/>
          <c:showPercent val="0"/>
          <c:showBubbleSize val="0"/>
        </c:dLbls>
        <c:axId val="1865789055"/>
        <c:axId val="1865940479"/>
      </c:scatterChart>
      <c:valAx>
        <c:axId val="1865789055"/>
        <c:scaling>
          <c:orientation val="minMax"/>
          <c:max val="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a:t>Fe3+/</a:t>
                </a:r>
                <a:r>
                  <a:rPr lang="el-GR"/>
                  <a:t>Σ</a:t>
                </a:r>
                <a:r>
                  <a:rPr lang="en-US"/>
                  <a:t>Fe Mössbauer </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865940479"/>
        <c:crosses val="autoZero"/>
        <c:crossBetween val="midCat"/>
        <c:majorUnit val="5.000000000000001E-2"/>
      </c:valAx>
      <c:valAx>
        <c:axId val="18659404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a:t>Fe3+/</a:t>
                </a:r>
                <a:r>
                  <a:rPr lang="el-GR"/>
                  <a:t>Σ</a:t>
                </a:r>
                <a:r>
                  <a:rPr lang="en-US"/>
                  <a:t>Fe calculated from EPMA analysis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865789055"/>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1"/>
          </a:solidFill>
          <a:latin typeface="Helvetica"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r>
              <a:rPr lang="en-US"/>
              <a:t>July 16th </a:t>
            </a:r>
            <a:r>
              <a:rPr lang="en-US" sz="1440" b="0" i="0" u="none" strike="noStrike" baseline="0">
                <a:effectLst/>
              </a:rPr>
              <a:t>Analysis</a:t>
            </a:r>
            <a:r>
              <a:rPr lang="en-US" sz="1440" b="0" i="0" u="none" strike="noStrike" baseline="0"/>
              <a:t> </a:t>
            </a:r>
            <a:endParaRPr lang="en-US"/>
          </a:p>
        </c:rich>
      </c:tx>
      <c:layout>
        <c:manualLayout>
          <c:xMode val="edge"/>
          <c:yMode val="edge"/>
          <c:x val="0.3879640343365568"/>
          <c:y val="3.1884057971014491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endParaRPr lang="en-US"/>
        </a:p>
      </c:txPr>
    </c:title>
    <c:autoTitleDeleted val="0"/>
    <c:plotArea>
      <c:layout>
        <c:manualLayout>
          <c:layoutTarget val="inner"/>
          <c:xMode val="edge"/>
          <c:yMode val="edge"/>
          <c:x val="0.19874725871467658"/>
          <c:y val="9.6797215565445627E-2"/>
          <c:w val="0.71723427807598306"/>
          <c:h val="0.78246353988360151"/>
        </c:manualLayout>
      </c:layout>
      <c:scatterChart>
        <c:scatterStyle val="lineMarker"/>
        <c:varyColors val="0"/>
        <c:ser>
          <c:idx val="0"/>
          <c:order val="0"/>
          <c:spPr>
            <a:ln w="25400" cap="rnd">
              <a:noFill/>
              <a:round/>
            </a:ln>
            <a:effectLst/>
          </c:spPr>
          <c:marker>
            <c:symbol val="circle"/>
            <c:size val="10"/>
            <c:spPr>
              <a:solidFill>
                <a:schemeClr val="bg1">
                  <a:lumMod val="75000"/>
                </a:schemeClr>
              </a:solidFill>
              <a:ln w="9525">
                <a:solidFill>
                  <a:schemeClr val="tx1"/>
                </a:solidFill>
              </a:ln>
              <a:effectLst/>
            </c:spPr>
          </c:marker>
          <c:trendline>
            <c:spPr>
              <a:ln w="19050" cap="rnd">
                <a:solidFill>
                  <a:schemeClr val="tx1"/>
                </a:solidFill>
                <a:prstDash val="sysDot"/>
              </a:ln>
              <a:effectLst/>
            </c:spPr>
            <c:trendlineType val="linear"/>
            <c:dispRSqr val="1"/>
            <c:dispEq val="1"/>
            <c:trendlineLbl>
              <c:layout>
                <c:manualLayout>
                  <c:x val="-1.7113765951669833E-2"/>
                  <c:y val="0.12097820381148008"/>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rendlineLbl>
          </c:trendline>
          <c:errBars>
            <c:errDir val="y"/>
            <c:errBarType val="both"/>
            <c:errValType val="cust"/>
            <c:noEndCap val="1"/>
            <c:plus>
              <c:numRef>
                <c:f>'Ch2-T7'!$T$17:$T$26</c:f>
                <c:numCache>
                  <c:formatCode>General</c:formatCode>
                  <c:ptCount val="10"/>
                  <c:pt idx="0">
                    <c:v>2.5527703813315424E-2</c:v>
                  </c:pt>
                  <c:pt idx="1">
                    <c:v>7.4175864231001342E-3</c:v>
                  </c:pt>
                  <c:pt idx="2">
                    <c:v>1.1151085247761943E-2</c:v>
                  </c:pt>
                  <c:pt idx="3">
                    <c:v>1.4299749094369192E-2</c:v>
                  </c:pt>
                  <c:pt idx="4">
                    <c:v>2.0714440940898731E-2</c:v>
                  </c:pt>
                  <c:pt idx="5">
                    <c:v>9.1588787795941588E-3</c:v>
                  </c:pt>
                  <c:pt idx="6">
                    <c:v>1.6631398530052847E-2</c:v>
                  </c:pt>
                  <c:pt idx="7">
                    <c:v>2.7267025822612766E-2</c:v>
                  </c:pt>
                  <c:pt idx="8">
                    <c:v>2.9895396689172141E-2</c:v>
                  </c:pt>
                  <c:pt idx="9">
                    <c:v>2.5504072362616179E-2</c:v>
                  </c:pt>
                </c:numCache>
              </c:numRef>
            </c:plus>
            <c:minus>
              <c:numRef>
                <c:f>'Ch2-T7'!$T$17:$T$26</c:f>
                <c:numCache>
                  <c:formatCode>General</c:formatCode>
                  <c:ptCount val="10"/>
                  <c:pt idx="0">
                    <c:v>2.5527703813315424E-2</c:v>
                  </c:pt>
                  <c:pt idx="1">
                    <c:v>7.4175864231001342E-3</c:v>
                  </c:pt>
                  <c:pt idx="2">
                    <c:v>1.1151085247761943E-2</c:v>
                  </c:pt>
                  <c:pt idx="3">
                    <c:v>1.4299749094369192E-2</c:v>
                  </c:pt>
                  <c:pt idx="4">
                    <c:v>2.0714440940898731E-2</c:v>
                  </c:pt>
                  <c:pt idx="5">
                    <c:v>9.1588787795941588E-3</c:v>
                  </c:pt>
                  <c:pt idx="6">
                    <c:v>1.6631398530052847E-2</c:v>
                  </c:pt>
                  <c:pt idx="7">
                    <c:v>2.7267025822612766E-2</c:v>
                  </c:pt>
                  <c:pt idx="8">
                    <c:v>2.9895396689172141E-2</c:v>
                  </c:pt>
                  <c:pt idx="9">
                    <c:v>2.5504072362616179E-2</c:v>
                  </c:pt>
                </c:numCache>
              </c:numRef>
            </c:minus>
            <c:spPr>
              <a:noFill/>
              <a:ln w="9525" cap="flat" cmpd="sng" algn="ctr">
                <a:solidFill>
                  <a:schemeClr val="tx1">
                    <a:lumMod val="65000"/>
                    <a:lumOff val="35000"/>
                  </a:schemeClr>
                </a:solidFill>
                <a:round/>
              </a:ln>
              <a:effectLst/>
            </c:spPr>
          </c:errBars>
          <c:xVal>
            <c:numRef>
              <c:f>'Ch2-T7'!$V$5:$V$14</c:f>
              <c:numCache>
                <c:formatCode>0.000</c:formatCode>
                <c:ptCount val="10"/>
                <c:pt idx="0">
                  <c:v>34.149790835746266</c:v>
                </c:pt>
                <c:pt idx="1">
                  <c:v>57.41499873221759</c:v>
                </c:pt>
                <c:pt idx="2">
                  <c:v>16.122909501475078</c:v>
                </c:pt>
                <c:pt idx="3">
                  <c:v>14.406630605160567</c:v>
                </c:pt>
                <c:pt idx="4">
                  <c:v>14.548978356292531</c:v>
                </c:pt>
                <c:pt idx="5">
                  <c:v>3.9363996447053169</c:v>
                </c:pt>
                <c:pt idx="6">
                  <c:v>10.05833098063877</c:v>
                </c:pt>
                <c:pt idx="7">
                  <c:v>19.3241743724064</c:v>
                </c:pt>
                <c:pt idx="8">
                  <c:v>4.2757223402491027</c:v>
                </c:pt>
                <c:pt idx="9">
                  <c:v>8.6037615905575269</c:v>
                </c:pt>
              </c:numCache>
            </c:numRef>
          </c:xVal>
          <c:yVal>
            <c:numRef>
              <c:f>'Ch2-T7'!$T$5:$T$14</c:f>
              <c:numCache>
                <c:formatCode>0.000</c:formatCode>
                <c:ptCount val="10"/>
                <c:pt idx="0">
                  <c:v>3.387748031762302E-2</c:v>
                </c:pt>
                <c:pt idx="1">
                  <c:v>-1.3513649823491949E-2</c:v>
                </c:pt>
                <c:pt idx="2">
                  <c:v>1.1355741925390165E-2</c:v>
                </c:pt>
                <c:pt idx="3">
                  <c:v>-2.2592915039574443E-2</c:v>
                </c:pt>
                <c:pt idx="4">
                  <c:v>-2.8377847345207412E-2</c:v>
                </c:pt>
                <c:pt idx="5">
                  <c:v>-6.785971112739736E-3</c:v>
                </c:pt>
                <c:pt idx="6">
                  <c:v>9.7916704892826267E-4</c:v>
                </c:pt>
                <c:pt idx="7">
                  <c:v>4.5812679421529189E-2</c:v>
                </c:pt>
                <c:pt idx="8">
                  <c:v>-4.0470003902244485E-2</c:v>
                </c:pt>
                <c:pt idx="9">
                  <c:v>-2.7855186006661637E-2</c:v>
                </c:pt>
              </c:numCache>
            </c:numRef>
          </c:yVal>
          <c:smooth val="0"/>
          <c:extLst>
            <c:ext xmlns:c16="http://schemas.microsoft.com/office/drawing/2014/chart" uri="{C3380CC4-5D6E-409C-BE32-E72D297353CC}">
              <c16:uniqueId val="{00000000-269C-2A43-9EE4-0B91DE5FAC1C}"/>
            </c:ext>
          </c:extLst>
        </c:ser>
        <c:dLbls>
          <c:showLegendKey val="0"/>
          <c:showVal val="0"/>
          <c:showCatName val="0"/>
          <c:showSerName val="0"/>
          <c:showPercent val="0"/>
          <c:showBubbleSize val="0"/>
        </c:dLbls>
        <c:axId val="1920107615"/>
        <c:axId val="1869513551"/>
      </c:scatterChart>
      <c:valAx>
        <c:axId val="1920107615"/>
        <c:scaling>
          <c:orientation val="minMax"/>
          <c:max val="6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a:t>Cr# spinel</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869513551"/>
        <c:crosses val="autoZero"/>
        <c:crossBetween val="midCat"/>
        <c:majorUnit val="10"/>
      </c:valAx>
      <c:valAx>
        <c:axId val="1869513551"/>
        <c:scaling>
          <c:orientation val="minMax"/>
          <c:max val="8.0000000000000016E-2"/>
          <c:min val="-8.0000000000000016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sz="1200" b="0" i="0" u="none" strike="noStrike" baseline="0">
                    <a:effectLst/>
                  </a:rPr>
                  <a:t>Mössbauer - uncorrected Fe3+/</a:t>
                </a:r>
                <a:r>
                  <a:rPr lang="el-GR" sz="1200" b="0" i="0" u="none" strike="noStrike" baseline="0">
                    <a:effectLst/>
                  </a:rPr>
                  <a:t>Σ</a:t>
                </a:r>
                <a:r>
                  <a:rPr lang="en-US" sz="1200" b="0" i="0" u="none" strike="noStrike" baseline="0">
                    <a:effectLst/>
                  </a:rPr>
                  <a:t>Fe </a:t>
                </a:r>
                <a:r>
                  <a:rPr lang="en-US" sz="1200" b="0" i="0" u="none" strike="noStrike" baseline="0"/>
                  <a:t> </a:t>
                </a:r>
                <a:endParaRPr lang="en-US" b="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920107615"/>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1"/>
          </a:solidFill>
          <a:latin typeface="Helvetica"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r>
              <a:rPr lang="en-US"/>
              <a:t>July 17th Analysis</a:t>
            </a:r>
          </a:p>
        </c:rich>
      </c:tx>
      <c:layout>
        <c:manualLayout>
          <c:xMode val="edge"/>
          <c:yMode val="edge"/>
          <c:x val="0.37606148204077228"/>
          <c:y val="2.9112081513828238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endParaRPr lang="en-US"/>
        </a:p>
      </c:txPr>
    </c:title>
    <c:autoTitleDeleted val="0"/>
    <c:plotArea>
      <c:layout>
        <c:manualLayout>
          <c:layoutTarget val="inner"/>
          <c:xMode val="edge"/>
          <c:yMode val="edge"/>
          <c:x val="0.17517161039801532"/>
          <c:y val="8.8486286375775075E-2"/>
          <c:w val="0.74351332110883395"/>
          <c:h val="0.78733601531249653"/>
        </c:manualLayout>
      </c:layout>
      <c:scatterChart>
        <c:scatterStyle val="lineMarker"/>
        <c:varyColors val="0"/>
        <c:ser>
          <c:idx val="0"/>
          <c:order val="0"/>
          <c:spPr>
            <a:ln w="19050" cap="rnd">
              <a:noFill/>
              <a:round/>
            </a:ln>
            <a:effectLst/>
          </c:spPr>
          <c:marker>
            <c:symbol val="circle"/>
            <c:size val="10"/>
            <c:spPr>
              <a:solidFill>
                <a:schemeClr val="bg1">
                  <a:lumMod val="75000"/>
                </a:schemeClr>
              </a:solidFill>
              <a:ln w="9525">
                <a:solidFill>
                  <a:schemeClr val="tx1"/>
                </a:solidFill>
              </a:ln>
              <a:effectLst/>
            </c:spPr>
          </c:marker>
          <c:errBars>
            <c:errDir val="y"/>
            <c:errBarType val="both"/>
            <c:errValType val="cust"/>
            <c:noEndCap val="1"/>
            <c:plus>
              <c:numRef>
                <c:f>'Ch2-T7'!$S$41:$S$50</c:f>
                <c:numCache>
                  <c:formatCode>General</c:formatCode>
                  <c:ptCount val="10"/>
                  <c:pt idx="0">
                    <c:v>1.6339180125187005E-2</c:v>
                  </c:pt>
                  <c:pt idx="1">
                    <c:v>1.9289048199080498E-2</c:v>
                  </c:pt>
                  <c:pt idx="2">
                    <c:v>2.0156656457711669E-2</c:v>
                  </c:pt>
                  <c:pt idx="3">
                    <c:v>1.814007641816905E-2</c:v>
                  </c:pt>
                  <c:pt idx="4">
                    <c:v>1.9076928444537029E-2</c:v>
                  </c:pt>
                  <c:pt idx="5">
                    <c:v>2.5153617748851123E-2</c:v>
                  </c:pt>
                  <c:pt idx="6">
                    <c:v>1.6350730875558436E-2</c:v>
                  </c:pt>
                  <c:pt idx="7">
                    <c:v>1.5357913103561521E-2</c:v>
                  </c:pt>
                  <c:pt idx="8">
                    <c:v>3.725650317184459E-2</c:v>
                  </c:pt>
                  <c:pt idx="9">
                    <c:v>7.9652602140486816E-3</c:v>
                  </c:pt>
                </c:numCache>
              </c:numRef>
            </c:plus>
            <c:minus>
              <c:numRef>
                <c:f>'Ch2-T7'!$S$41:$S$50</c:f>
                <c:numCache>
                  <c:formatCode>General</c:formatCode>
                  <c:ptCount val="10"/>
                  <c:pt idx="0">
                    <c:v>1.6339180125187005E-2</c:v>
                  </c:pt>
                  <c:pt idx="1">
                    <c:v>1.9289048199080498E-2</c:v>
                  </c:pt>
                  <c:pt idx="2">
                    <c:v>2.0156656457711669E-2</c:v>
                  </c:pt>
                  <c:pt idx="3">
                    <c:v>1.814007641816905E-2</c:v>
                  </c:pt>
                  <c:pt idx="4">
                    <c:v>1.9076928444537029E-2</c:v>
                  </c:pt>
                  <c:pt idx="5">
                    <c:v>2.5153617748851123E-2</c:v>
                  </c:pt>
                  <c:pt idx="6">
                    <c:v>1.6350730875558436E-2</c:v>
                  </c:pt>
                  <c:pt idx="7">
                    <c:v>1.5357913103561521E-2</c:v>
                  </c:pt>
                  <c:pt idx="8">
                    <c:v>3.725650317184459E-2</c:v>
                  </c:pt>
                  <c:pt idx="9">
                    <c:v>7.9652602140486816E-3</c:v>
                  </c:pt>
                </c:numCache>
              </c:numRef>
            </c:minus>
            <c:spPr>
              <a:noFill/>
              <a:ln w="9525" cap="flat" cmpd="sng" algn="ctr">
                <a:solidFill>
                  <a:schemeClr val="tx1">
                    <a:lumMod val="65000"/>
                    <a:lumOff val="35000"/>
                  </a:schemeClr>
                </a:solidFill>
                <a:round/>
              </a:ln>
              <a:effectLst/>
            </c:spPr>
          </c:errBars>
          <c:xVal>
            <c:numRef>
              <c:f>'Ch2-T7'!$R$29:$R$38</c:f>
              <c:numCache>
                <c:formatCode>0.000</c:formatCode>
                <c:ptCount val="10"/>
                <c:pt idx="0">
                  <c:v>0.22</c:v>
                </c:pt>
                <c:pt idx="1">
                  <c:v>0.20000000000000004</c:v>
                </c:pt>
                <c:pt idx="2">
                  <c:v>0.32</c:v>
                </c:pt>
                <c:pt idx="3">
                  <c:v>5.000000000000001E-2</c:v>
                </c:pt>
                <c:pt idx="4">
                  <c:v>5.8000000000000003E-2</c:v>
                </c:pt>
                <c:pt idx="5">
                  <c:v>0.22</c:v>
                </c:pt>
                <c:pt idx="6">
                  <c:v>0.22</c:v>
                </c:pt>
                <c:pt idx="7">
                  <c:v>0.28999999999999998</c:v>
                </c:pt>
                <c:pt idx="8">
                  <c:v>0.16</c:v>
                </c:pt>
                <c:pt idx="9">
                  <c:v>0.28000000000000003</c:v>
                </c:pt>
              </c:numCache>
            </c:numRef>
          </c:xVal>
          <c:yVal>
            <c:numRef>
              <c:f>'Ch2-T7'!$S$29:$S$38</c:f>
              <c:numCache>
                <c:formatCode>0.000</c:formatCode>
                <c:ptCount val="10"/>
                <c:pt idx="0">
                  <c:v>0.17301273990126531</c:v>
                </c:pt>
                <c:pt idx="1">
                  <c:v>0.18770415233966967</c:v>
                </c:pt>
                <c:pt idx="2">
                  <c:v>0.30989784691983618</c:v>
                </c:pt>
                <c:pt idx="3">
                  <c:v>3.8004820233006588E-2</c:v>
                </c:pt>
                <c:pt idx="4">
                  <c:v>6.05281999693561E-2</c:v>
                </c:pt>
                <c:pt idx="5">
                  <c:v>0.19677793949093189</c:v>
                </c:pt>
                <c:pt idx="6">
                  <c:v>0.18872305734987108</c:v>
                </c:pt>
                <c:pt idx="7">
                  <c:v>0.22985691496544433</c:v>
                </c:pt>
                <c:pt idx="8">
                  <c:v>0.17513424220170234</c:v>
                </c:pt>
                <c:pt idx="9">
                  <c:v>0.26875237515476363</c:v>
                </c:pt>
              </c:numCache>
            </c:numRef>
          </c:yVal>
          <c:smooth val="0"/>
          <c:extLst>
            <c:ext xmlns:c16="http://schemas.microsoft.com/office/drawing/2014/chart" uri="{C3380CC4-5D6E-409C-BE32-E72D297353CC}">
              <c16:uniqueId val="{00000000-9178-A74A-AB5E-CED7B0E546A3}"/>
            </c:ext>
          </c:extLst>
        </c:ser>
        <c:dLbls>
          <c:showLegendKey val="0"/>
          <c:showVal val="0"/>
          <c:showCatName val="0"/>
          <c:showSerName val="0"/>
          <c:showPercent val="0"/>
          <c:showBubbleSize val="0"/>
        </c:dLbls>
        <c:axId val="1920686751"/>
        <c:axId val="1894961039"/>
      </c:scatterChart>
      <c:valAx>
        <c:axId val="1920686751"/>
        <c:scaling>
          <c:orientation val="minMax"/>
          <c:max val="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solidFill>
                    <a:latin typeface="Helvetica" pitchFamily="2" charset="0"/>
                    <a:ea typeface="+mn-ea"/>
                    <a:cs typeface="+mn-cs"/>
                  </a:defRPr>
                </a:pPr>
                <a:r>
                  <a:rPr lang="en-US" sz="1200" b="0" i="0" u="none" strike="noStrike" baseline="0">
                    <a:effectLst/>
                  </a:rPr>
                  <a:t>Fe3+/</a:t>
                </a:r>
                <a:r>
                  <a:rPr lang="el-GR" sz="1200" b="0" i="0" u="none" strike="noStrike" baseline="0">
                    <a:effectLst/>
                  </a:rPr>
                  <a:t>Σ</a:t>
                </a:r>
                <a:r>
                  <a:rPr lang="en-US" sz="1200" b="0" i="0" u="none" strike="noStrike" baseline="0">
                    <a:effectLst/>
                  </a:rPr>
                  <a:t>Fe </a:t>
                </a:r>
                <a:r>
                  <a:rPr lang="en-US">
                    <a:effectLst/>
                  </a:rPr>
                  <a:t>Mössbauer</a:t>
                </a:r>
                <a:r>
                  <a:rPr lang="en-US"/>
                  <a:t> </a:t>
                </a:r>
                <a:r>
                  <a:rPr lang="en-US" sz="1200" b="0" i="0" u="none" strike="noStrike" baseline="0">
                    <a:effectLst/>
                  </a:rPr>
                  <a:t> </a:t>
                </a:r>
                <a:r>
                  <a:rPr lang="en-US" sz="1200" b="0" i="0" u="none" strike="noStrike" baseline="0"/>
                  <a:t> </a:t>
                </a:r>
                <a:endParaRPr lang="en-US" b="0"/>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solidFill>
                  <a:latin typeface="Helvetica" pitchFamily="2" charset="0"/>
                  <a:ea typeface="+mn-ea"/>
                  <a:cs typeface="+mn-cs"/>
                </a:defRPr>
              </a:pPr>
              <a:endParaRPr lang="en-US"/>
            </a:p>
          </c:txPr>
        </c:title>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894961039"/>
        <c:crosses val="autoZero"/>
        <c:crossBetween val="midCat"/>
        <c:majorUnit val="5.000000000000001E-2"/>
      </c:valAx>
      <c:valAx>
        <c:axId val="18949610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sz="1200" b="0" i="0" u="none" strike="noStrike" baseline="0">
                    <a:effectLst/>
                  </a:rPr>
                  <a:t>Fe3+/</a:t>
                </a:r>
                <a:r>
                  <a:rPr lang="el-GR" sz="1200" b="0" i="0" u="none" strike="noStrike" baseline="0">
                    <a:effectLst/>
                  </a:rPr>
                  <a:t>Σ</a:t>
                </a:r>
                <a:r>
                  <a:rPr lang="en-US" sz="1200" b="0" i="0" u="none" strike="noStrike" baseline="0">
                    <a:effectLst/>
                  </a:rPr>
                  <a:t>Fe calculated from EPMA</a:t>
                </a:r>
                <a:endParaRPr lang="en-US" b="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920686751"/>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1"/>
          </a:solidFill>
          <a:latin typeface="Helvetica"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r>
              <a:rPr lang="en-US"/>
              <a:t>July 17th Analysis</a:t>
            </a:r>
          </a:p>
        </c:rich>
      </c:tx>
      <c:layout>
        <c:manualLayout>
          <c:xMode val="edge"/>
          <c:yMode val="edge"/>
          <c:x val="0.36045122484689412"/>
          <c:y val="3.4883720930232558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endParaRPr lang="en-US"/>
        </a:p>
      </c:txPr>
    </c:title>
    <c:autoTitleDeleted val="0"/>
    <c:plotArea>
      <c:layout>
        <c:manualLayout>
          <c:layoutTarget val="inner"/>
          <c:xMode val="edge"/>
          <c:yMode val="edge"/>
          <c:x val="0.17481299212598425"/>
          <c:y val="0.10289255630836844"/>
          <c:w val="0.7510898950131234"/>
          <c:h val="0.78764511994140274"/>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'Ch2-T7'!$T$29:$T$38</c:f>
              <c:numCache>
                <c:formatCode>0.000</c:formatCode>
                <c:ptCount val="10"/>
                <c:pt idx="0">
                  <c:v>4.6987260098734669E-2</c:v>
                </c:pt>
                <c:pt idx="1">
                  <c:v>1.2295847660330345E-2</c:v>
                </c:pt>
                <c:pt idx="2">
                  <c:v>1.0102153080163786E-2</c:v>
                </c:pt>
                <c:pt idx="3">
                  <c:v>1.1995179766993413E-2</c:v>
                </c:pt>
                <c:pt idx="4">
                  <c:v>-2.528199969356102E-3</c:v>
                </c:pt>
                <c:pt idx="5">
                  <c:v>2.322206050906812E-2</c:v>
                </c:pt>
                <c:pt idx="6">
                  <c:v>3.1276942650128918E-2</c:v>
                </c:pt>
                <c:pt idx="7">
                  <c:v>6.0143085034555656E-2</c:v>
                </c:pt>
                <c:pt idx="8">
                  <c:v>-1.5134242201702333E-2</c:v>
                </c:pt>
                <c:pt idx="9">
                  <c:v>1.1247624845236392E-2</c:v>
                </c:pt>
              </c:numCache>
            </c:numRef>
          </c:xVal>
          <c:yVal>
            <c:numRef>
              <c:f>'Ch2-T7'!$U$29:$U$38</c:f>
              <c:numCache>
                <c:formatCode>0.000</c:formatCode>
                <c:ptCount val="10"/>
              </c:numCache>
            </c:numRef>
          </c:yVal>
          <c:smooth val="0"/>
          <c:extLst>
            <c:ext xmlns:c16="http://schemas.microsoft.com/office/drawing/2014/chart" uri="{C3380CC4-5D6E-409C-BE32-E72D297353CC}">
              <c16:uniqueId val="{00000000-FA5D-4E48-8192-A27A127CA118}"/>
            </c:ext>
          </c:extLst>
        </c:ser>
        <c:ser>
          <c:idx val="1"/>
          <c:order val="1"/>
          <c:spPr>
            <a:ln w="25400" cap="rnd">
              <a:noFill/>
              <a:round/>
            </a:ln>
            <a:effectLst/>
          </c:spPr>
          <c:marker>
            <c:symbol val="circle"/>
            <c:size val="10"/>
            <c:spPr>
              <a:solidFill>
                <a:schemeClr val="bg1">
                  <a:lumMod val="75000"/>
                </a:schemeClr>
              </a:solidFill>
              <a:ln w="9525">
                <a:solidFill>
                  <a:schemeClr val="tx1"/>
                </a:solidFill>
              </a:ln>
              <a:effectLst/>
            </c:spPr>
          </c:marker>
          <c:trendline>
            <c:spPr>
              <a:ln w="19050" cap="rnd">
                <a:solidFill>
                  <a:schemeClr val="tx1"/>
                </a:solidFill>
                <a:prstDash val="sysDot"/>
              </a:ln>
              <a:effectLst/>
            </c:spPr>
            <c:trendlineType val="linear"/>
            <c:dispRSqr val="1"/>
            <c:dispEq val="1"/>
            <c:trendlineLbl>
              <c:layout>
                <c:manualLayout>
                  <c:x val="-1.7624671916010498E-2"/>
                  <c:y val="9.0558680164979324E-2"/>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rendlineLbl>
          </c:trendline>
          <c:errBars>
            <c:errDir val="y"/>
            <c:errBarType val="both"/>
            <c:errValType val="cust"/>
            <c:noEndCap val="1"/>
            <c:plus>
              <c:numRef>
                <c:f>'Ch2-T7'!$T$41:$T$50</c:f>
                <c:numCache>
                  <c:formatCode>General</c:formatCode>
                  <c:ptCount val="10"/>
                  <c:pt idx="0">
                    <c:v>1.6339180125187005E-2</c:v>
                  </c:pt>
                  <c:pt idx="1">
                    <c:v>1.9289048199080498E-2</c:v>
                  </c:pt>
                  <c:pt idx="2">
                    <c:v>2.0156656457711662E-2</c:v>
                  </c:pt>
                  <c:pt idx="3">
                    <c:v>1.8140076418169077E-2</c:v>
                  </c:pt>
                  <c:pt idx="4">
                    <c:v>1.9076928444536966E-2</c:v>
                  </c:pt>
                  <c:pt idx="5">
                    <c:v>2.5153617748851123E-2</c:v>
                  </c:pt>
                  <c:pt idx="6">
                    <c:v>1.6350730875558443E-2</c:v>
                  </c:pt>
                  <c:pt idx="7">
                    <c:v>1.5357913103561521E-2</c:v>
                  </c:pt>
                  <c:pt idx="8">
                    <c:v>3.725650317184459E-2</c:v>
                  </c:pt>
                  <c:pt idx="9">
                    <c:v>7.9652602140486833E-3</c:v>
                  </c:pt>
                </c:numCache>
              </c:numRef>
            </c:plus>
            <c:minus>
              <c:numRef>
                <c:f>'Ch2-T7'!$T$41:$T$50</c:f>
                <c:numCache>
                  <c:formatCode>General</c:formatCode>
                  <c:ptCount val="10"/>
                  <c:pt idx="0">
                    <c:v>1.6339180125187005E-2</c:v>
                  </c:pt>
                  <c:pt idx="1">
                    <c:v>1.9289048199080498E-2</c:v>
                  </c:pt>
                  <c:pt idx="2">
                    <c:v>2.0156656457711662E-2</c:v>
                  </c:pt>
                  <c:pt idx="3">
                    <c:v>1.8140076418169077E-2</c:v>
                  </c:pt>
                  <c:pt idx="4">
                    <c:v>1.9076928444536966E-2</c:v>
                  </c:pt>
                  <c:pt idx="5">
                    <c:v>2.5153617748851123E-2</c:v>
                  </c:pt>
                  <c:pt idx="6">
                    <c:v>1.6350730875558443E-2</c:v>
                  </c:pt>
                  <c:pt idx="7">
                    <c:v>1.5357913103561521E-2</c:v>
                  </c:pt>
                  <c:pt idx="8">
                    <c:v>3.725650317184459E-2</c:v>
                  </c:pt>
                  <c:pt idx="9">
                    <c:v>7.9652602140486833E-3</c:v>
                  </c:pt>
                </c:numCache>
              </c:numRef>
            </c:minus>
            <c:spPr>
              <a:noFill/>
              <a:ln w="9525" cap="flat" cmpd="sng" algn="ctr">
                <a:solidFill>
                  <a:schemeClr val="tx1">
                    <a:lumMod val="65000"/>
                    <a:lumOff val="35000"/>
                  </a:schemeClr>
                </a:solidFill>
                <a:round/>
              </a:ln>
              <a:effectLst/>
            </c:spPr>
          </c:errBars>
          <c:xVal>
            <c:numRef>
              <c:f>'Ch2-T7'!$V$29:$V$38</c:f>
              <c:numCache>
                <c:formatCode>0.000</c:formatCode>
                <c:ptCount val="10"/>
                <c:pt idx="0">
                  <c:v>34.175537666982443</c:v>
                </c:pt>
                <c:pt idx="1">
                  <c:v>57.154201031064332</c:v>
                </c:pt>
                <c:pt idx="2">
                  <c:v>15.837348654844334</c:v>
                </c:pt>
                <c:pt idx="3">
                  <c:v>14.421871386785204</c:v>
                </c:pt>
                <c:pt idx="4">
                  <c:v>14.52995505751352</c:v>
                </c:pt>
                <c:pt idx="5">
                  <c:v>3.9176593931986456</c:v>
                </c:pt>
                <c:pt idx="6">
                  <c:v>9.9642741720684143</c:v>
                </c:pt>
                <c:pt idx="7">
                  <c:v>19.115583145531872</c:v>
                </c:pt>
                <c:pt idx="8">
                  <c:v>4.2427326891797801</c:v>
                </c:pt>
                <c:pt idx="9">
                  <c:v>23.875977703278796</c:v>
                </c:pt>
              </c:numCache>
            </c:numRef>
          </c:xVal>
          <c:yVal>
            <c:numRef>
              <c:f>'Ch2-T7'!$T$29:$T$38</c:f>
              <c:numCache>
                <c:formatCode>0.000</c:formatCode>
                <c:ptCount val="10"/>
                <c:pt idx="0">
                  <c:v>4.6987260098734669E-2</c:v>
                </c:pt>
                <c:pt idx="1">
                  <c:v>1.2295847660330345E-2</c:v>
                </c:pt>
                <c:pt idx="2">
                  <c:v>1.0102153080163786E-2</c:v>
                </c:pt>
                <c:pt idx="3">
                  <c:v>1.1995179766993413E-2</c:v>
                </c:pt>
                <c:pt idx="4">
                  <c:v>-2.528199969356102E-3</c:v>
                </c:pt>
                <c:pt idx="5">
                  <c:v>2.322206050906812E-2</c:v>
                </c:pt>
                <c:pt idx="6">
                  <c:v>3.1276942650128918E-2</c:v>
                </c:pt>
                <c:pt idx="7">
                  <c:v>6.0143085034555656E-2</c:v>
                </c:pt>
                <c:pt idx="8">
                  <c:v>-1.5134242201702333E-2</c:v>
                </c:pt>
                <c:pt idx="9">
                  <c:v>1.1247624845236392E-2</c:v>
                </c:pt>
              </c:numCache>
            </c:numRef>
          </c:yVal>
          <c:smooth val="0"/>
          <c:extLst>
            <c:ext xmlns:c16="http://schemas.microsoft.com/office/drawing/2014/chart" uri="{C3380CC4-5D6E-409C-BE32-E72D297353CC}">
              <c16:uniqueId val="{00000001-FA5D-4E48-8192-A27A127CA118}"/>
            </c:ext>
          </c:extLst>
        </c:ser>
        <c:dLbls>
          <c:showLegendKey val="0"/>
          <c:showVal val="0"/>
          <c:showCatName val="0"/>
          <c:showSerName val="0"/>
          <c:showPercent val="0"/>
          <c:showBubbleSize val="0"/>
        </c:dLbls>
        <c:axId val="1813338815"/>
        <c:axId val="1813241951"/>
      </c:scatterChart>
      <c:valAx>
        <c:axId val="1813338815"/>
        <c:scaling>
          <c:orientation val="minMax"/>
          <c:max val="6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sz="1200" b="0" i="0" baseline="0">
                    <a:effectLst/>
                  </a:rPr>
                  <a:t>Cr# spinel</a:t>
                </a:r>
                <a:endParaRPr lang="en-US" sz="1200">
                  <a:effectLst/>
                </a:endParaRP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813241951"/>
        <c:crosses val="autoZero"/>
        <c:crossBetween val="midCat"/>
        <c:majorUnit val="10"/>
      </c:valAx>
      <c:valAx>
        <c:axId val="1813241951"/>
        <c:scaling>
          <c:orientation val="minMax"/>
          <c:max val="8.0000000000000016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sz="1200" b="0" i="0" baseline="0">
                    <a:effectLst/>
                  </a:rPr>
                  <a:t>Mössbauer - uncorrected Fe3+/</a:t>
                </a:r>
                <a:r>
                  <a:rPr lang="el-GR" sz="1200" b="0" i="0" baseline="0">
                    <a:effectLst/>
                  </a:rPr>
                  <a:t>Σ</a:t>
                </a:r>
                <a:r>
                  <a:rPr lang="en-US" sz="1200" b="0" i="0" baseline="0">
                    <a:effectLst/>
                  </a:rPr>
                  <a:t>Fe  </a:t>
                </a:r>
                <a:endParaRPr lang="en-US" sz="1200">
                  <a:effectLst/>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00" sourceLinked="0"/>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813338815"/>
        <c:crosses val="autoZero"/>
        <c:crossBetween val="midCat"/>
        <c:majorUnit val="2.0000000000000004E-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1200">
          <a:solidFill>
            <a:schemeClr val="tx1"/>
          </a:solidFill>
          <a:latin typeface="Helvetica"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r>
              <a:rPr lang="en-US"/>
              <a:t>July 18th Analysis</a:t>
            </a:r>
          </a:p>
        </c:rich>
      </c:tx>
      <c:layout>
        <c:manualLayout>
          <c:xMode val="edge"/>
          <c:yMode val="edge"/>
          <c:x val="0.37032914232495134"/>
          <c:y val="2.5862068965517241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endParaRPr lang="en-US"/>
        </a:p>
      </c:txPr>
    </c:title>
    <c:autoTitleDeleted val="0"/>
    <c:plotArea>
      <c:layout>
        <c:manualLayout>
          <c:layoutTarget val="inner"/>
          <c:xMode val="edge"/>
          <c:yMode val="edge"/>
          <c:x val="0.18904622809245616"/>
          <c:y val="8.5270388498734973E-2"/>
          <c:w val="0.7279302274715661"/>
          <c:h val="0.77617770838989952"/>
        </c:manualLayout>
      </c:layout>
      <c:scatterChart>
        <c:scatterStyle val="lineMarker"/>
        <c:varyColors val="0"/>
        <c:ser>
          <c:idx val="0"/>
          <c:order val="0"/>
          <c:spPr>
            <a:ln w="19050" cap="rnd">
              <a:noFill/>
              <a:round/>
            </a:ln>
            <a:effectLst/>
          </c:spPr>
          <c:marker>
            <c:symbol val="circle"/>
            <c:size val="10"/>
            <c:spPr>
              <a:solidFill>
                <a:schemeClr val="bg1">
                  <a:lumMod val="75000"/>
                </a:schemeClr>
              </a:solidFill>
              <a:ln w="9525">
                <a:solidFill>
                  <a:schemeClr val="tx1"/>
                </a:solidFill>
              </a:ln>
              <a:effectLst/>
            </c:spPr>
          </c:marker>
          <c:errBars>
            <c:errDir val="y"/>
            <c:errBarType val="both"/>
            <c:errValType val="cust"/>
            <c:noEndCap val="1"/>
            <c:plus>
              <c:numRef>
                <c:f>'Ch2-T7'!$T$64:$T$72</c:f>
                <c:numCache>
                  <c:formatCode>General</c:formatCode>
                  <c:ptCount val="9"/>
                  <c:pt idx="0">
                    <c:v>3.1487212254541652E-2</c:v>
                  </c:pt>
                  <c:pt idx="1">
                    <c:v>1.9474662242175318E-2</c:v>
                  </c:pt>
                  <c:pt idx="2">
                    <c:v>1.5971924972887328E-2</c:v>
                  </c:pt>
                  <c:pt idx="3">
                    <c:v>2.4493617634191906E-2</c:v>
                  </c:pt>
                  <c:pt idx="4">
                    <c:v>3.6672921594251971E-2</c:v>
                  </c:pt>
                  <c:pt idx="5">
                    <c:v>1.7563495803559936E-2</c:v>
                  </c:pt>
                  <c:pt idx="6">
                    <c:v>4.4542440126240307E-3</c:v>
                  </c:pt>
                  <c:pt idx="7">
                    <c:v>2.7402000274707607E-2</c:v>
                  </c:pt>
                  <c:pt idx="8">
                    <c:v>1.6617797294532378E-2</c:v>
                  </c:pt>
                </c:numCache>
              </c:numRef>
            </c:plus>
            <c:minus>
              <c:numRef>
                <c:f>'Ch2-T7'!$T$64:$T$72</c:f>
                <c:numCache>
                  <c:formatCode>General</c:formatCode>
                  <c:ptCount val="9"/>
                  <c:pt idx="0">
                    <c:v>3.1487212254541652E-2</c:v>
                  </c:pt>
                  <c:pt idx="1">
                    <c:v>1.9474662242175318E-2</c:v>
                  </c:pt>
                  <c:pt idx="2">
                    <c:v>1.5971924972887328E-2</c:v>
                  </c:pt>
                  <c:pt idx="3">
                    <c:v>2.4493617634191906E-2</c:v>
                  </c:pt>
                  <c:pt idx="4">
                    <c:v>3.6672921594251971E-2</c:v>
                  </c:pt>
                  <c:pt idx="5">
                    <c:v>1.7563495803559936E-2</c:v>
                  </c:pt>
                  <c:pt idx="6">
                    <c:v>4.4542440126240307E-3</c:v>
                  </c:pt>
                  <c:pt idx="7">
                    <c:v>2.7402000274707607E-2</c:v>
                  </c:pt>
                  <c:pt idx="8">
                    <c:v>1.6617797294532378E-2</c:v>
                  </c:pt>
                </c:numCache>
              </c:numRef>
            </c:minus>
            <c:spPr>
              <a:noFill/>
              <a:ln w="9525" cap="flat" cmpd="sng" algn="ctr">
                <a:solidFill>
                  <a:schemeClr val="tx1">
                    <a:lumMod val="65000"/>
                    <a:lumOff val="35000"/>
                  </a:schemeClr>
                </a:solidFill>
                <a:round/>
              </a:ln>
              <a:effectLst/>
            </c:spPr>
          </c:errBars>
          <c:xVal>
            <c:numRef>
              <c:f>'Ch2-T7'!$R$53:$R$61</c:f>
              <c:numCache>
                <c:formatCode>0.000</c:formatCode>
                <c:ptCount val="9"/>
                <c:pt idx="0">
                  <c:v>0.22</c:v>
                </c:pt>
                <c:pt idx="1">
                  <c:v>0.20000000000000004</c:v>
                </c:pt>
                <c:pt idx="2">
                  <c:v>0.32</c:v>
                </c:pt>
                <c:pt idx="3">
                  <c:v>5.8000000000000003E-2</c:v>
                </c:pt>
                <c:pt idx="4">
                  <c:v>0.22</c:v>
                </c:pt>
                <c:pt idx="5">
                  <c:v>0.22</c:v>
                </c:pt>
                <c:pt idx="6">
                  <c:v>0.28999999999999998</c:v>
                </c:pt>
                <c:pt idx="7">
                  <c:v>0.16</c:v>
                </c:pt>
                <c:pt idx="8">
                  <c:v>0.28000000000000003</c:v>
                </c:pt>
              </c:numCache>
            </c:numRef>
          </c:xVal>
          <c:yVal>
            <c:numRef>
              <c:f>'Ch2-T7'!$S$53:$S$61</c:f>
              <c:numCache>
                <c:formatCode>0.000</c:formatCode>
                <c:ptCount val="9"/>
                <c:pt idx="0">
                  <c:v>0.20553013232843362</c:v>
                </c:pt>
                <c:pt idx="1">
                  <c:v>0.20947332699426691</c:v>
                </c:pt>
                <c:pt idx="2">
                  <c:v>0.33727257225541551</c:v>
                </c:pt>
                <c:pt idx="3">
                  <c:v>0.10147222980431132</c:v>
                </c:pt>
                <c:pt idx="4">
                  <c:v>0.27135002605724318</c:v>
                </c:pt>
                <c:pt idx="5">
                  <c:v>0.26564546313872972</c:v>
                </c:pt>
                <c:pt idx="6">
                  <c:v>0.26814498174958185</c:v>
                </c:pt>
                <c:pt idx="7">
                  <c:v>0.21855925757809649</c:v>
                </c:pt>
                <c:pt idx="8">
                  <c:v>0.27697907646869629</c:v>
                </c:pt>
              </c:numCache>
            </c:numRef>
          </c:yVal>
          <c:smooth val="0"/>
          <c:extLst>
            <c:ext xmlns:c16="http://schemas.microsoft.com/office/drawing/2014/chart" uri="{C3380CC4-5D6E-409C-BE32-E72D297353CC}">
              <c16:uniqueId val="{00000000-D9D4-4249-9403-D8EEF7E2F852}"/>
            </c:ext>
          </c:extLst>
        </c:ser>
        <c:dLbls>
          <c:showLegendKey val="0"/>
          <c:showVal val="0"/>
          <c:showCatName val="0"/>
          <c:showSerName val="0"/>
          <c:showPercent val="0"/>
          <c:showBubbleSize val="0"/>
        </c:dLbls>
        <c:axId val="1886560751"/>
        <c:axId val="1862489695"/>
      </c:scatterChart>
      <c:valAx>
        <c:axId val="1886560751"/>
        <c:scaling>
          <c:orientation val="minMax"/>
          <c:max val="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sz="1200" b="0" i="0" baseline="0">
                    <a:effectLst/>
                  </a:rPr>
                  <a:t>Fe3+/</a:t>
                </a:r>
                <a:r>
                  <a:rPr lang="el-GR" sz="1200" b="0" i="0" baseline="0">
                    <a:effectLst/>
                  </a:rPr>
                  <a:t>Σ</a:t>
                </a:r>
                <a:r>
                  <a:rPr lang="en-US" sz="1200" b="0" i="0" baseline="0">
                    <a:effectLst/>
                  </a:rPr>
                  <a:t>Fe Mössbauer   </a:t>
                </a:r>
                <a:endParaRPr lang="en-US" sz="1200">
                  <a:effectLst/>
                </a:endParaRP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862489695"/>
        <c:crosses val="autoZero"/>
        <c:crossBetween val="midCat"/>
        <c:majorUnit val="5.000000000000001E-2"/>
      </c:valAx>
      <c:valAx>
        <c:axId val="18624896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solidFill>
                    <a:latin typeface="Helvetica" pitchFamily="2" charset="0"/>
                    <a:ea typeface="+mn-ea"/>
                    <a:cs typeface="+mn-cs"/>
                  </a:defRPr>
                </a:pPr>
                <a:r>
                  <a:rPr lang="en-US" sz="1200" b="0" i="0" baseline="0">
                    <a:effectLst/>
                  </a:rPr>
                  <a:t>Fe3+/</a:t>
                </a:r>
                <a:r>
                  <a:rPr lang="el-GR" sz="1200" b="0" i="0" baseline="0">
                    <a:effectLst/>
                  </a:rPr>
                  <a:t>Σ</a:t>
                </a:r>
                <a:r>
                  <a:rPr lang="en-US" sz="1200" b="0" i="0" baseline="0">
                    <a:effectLst/>
                  </a:rPr>
                  <a:t>Fe calculated from EPMA</a:t>
                </a:r>
                <a:endParaRPr lang="en-US" sz="12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solidFill>
                  </a:defRPr>
                </a:pPr>
                <a:endParaRPr lang="en-US"/>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solidFill>
                  <a:latin typeface="Helvetica" pitchFamily="2" charset="0"/>
                  <a:ea typeface="+mn-ea"/>
                  <a:cs typeface="+mn-cs"/>
                </a:defRPr>
              </a:pPr>
              <a:endParaRPr lang="en-US"/>
            </a:p>
          </c:txPr>
        </c:title>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886560751"/>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1"/>
          </a:solidFill>
          <a:latin typeface="Helvetica"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r>
              <a:rPr lang="en-US" sz="1440" b="0" i="0" baseline="0">
                <a:effectLst/>
              </a:rPr>
              <a:t>July 18th Analysis</a:t>
            </a:r>
            <a:endParaRPr lang="en-US" sz="1440">
              <a:effectLst/>
            </a:endParaRPr>
          </a:p>
        </c:rich>
      </c:tx>
      <c:layout>
        <c:manualLayout>
          <c:xMode val="edge"/>
          <c:yMode val="edge"/>
          <c:x val="0.35767344706911636"/>
          <c:y val="2.873563218390804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endParaRPr lang="en-US"/>
        </a:p>
      </c:txPr>
    </c:title>
    <c:autoTitleDeleted val="0"/>
    <c:plotArea>
      <c:layout>
        <c:manualLayout>
          <c:layoutTarget val="inner"/>
          <c:xMode val="edge"/>
          <c:yMode val="edge"/>
          <c:x val="0.18870188101487315"/>
          <c:y val="9.3089193592180292E-2"/>
          <c:w val="0.74831211723534563"/>
          <c:h val="0.77284460132138655"/>
        </c:manualLayout>
      </c:layout>
      <c:scatterChart>
        <c:scatterStyle val="lineMarker"/>
        <c:varyColors val="0"/>
        <c:ser>
          <c:idx val="0"/>
          <c:order val="0"/>
          <c:spPr>
            <a:ln w="25400" cap="rnd">
              <a:noFill/>
              <a:round/>
            </a:ln>
            <a:effectLst/>
          </c:spPr>
          <c:marker>
            <c:symbol val="circle"/>
            <c:size val="10"/>
            <c:spPr>
              <a:solidFill>
                <a:schemeClr val="bg1">
                  <a:lumMod val="75000"/>
                </a:schemeClr>
              </a:solidFill>
              <a:ln w="9525">
                <a:solidFill>
                  <a:schemeClr val="tx1"/>
                </a:solidFill>
              </a:ln>
              <a:effectLst/>
            </c:spPr>
          </c:marker>
          <c:trendline>
            <c:spPr>
              <a:ln w="19050" cap="rnd">
                <a:solidFill>
                  <a:schemeClr val="tx1"/>
                </a:solidFill>
                <a:prstDash val="sysDot"/>
              </a:ln>
              <a:effectLst/>
            </c:spPr>
            <c:trendlineType val="linear"/>
            <c:dispRSqr val="1"/>
            <c:dispEq val="1"/>
            <c:trendlineLbl>
              <c:layout>
                <c:manualLayout>
                  <c:x val="-0.10072287839020122"/>
                  <c:y val="0.24976739976468459"/>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rendlineLbl>
          </c:trendline>
          <c:errBars>
            <c:errDir val="y"/>
            <c:errBarType val="both"/>
            <c:errValType val="cust"/>
            <c:noEndCap val="1"/>
            <c:plus>
              <c:numRef>
                <c:f>'Ch2-T7'!$T$64:$T$72</c:f>
                <c:numCache>
                  <c:formatCode>General</c:formatCode>
                  <c:ptCount val="9"/>
                  <c:pt idx="0">
                    <c:v>3.1487212254541652E-2</c:v>
                  </c:pt>
                  <c:pt idx="1">
                    <c:v>1.9474662242175318E-2</c:v>
                  </c:pt>
                  <c:pt idx="2">
                    <c:v>1.5971924972887328E-2</c:v>
                  </c:pt>
                  <c:pt idx="3">
                    <c:v>2.4493617634191906E-2</c:v>
                  </c:pt>
                  <c:pt idx="4">
                    <c:v>3.6672921594251971E-2</c:v>
                  </c:pt>
                  <c:pt idx="5">
                    <c:v>1.7563495803559936E-2</c:v>
                  </c:pt>
                  <c:pt idx="6">
                    <c:v>4.4542440126240307E-3</c:v>
                  </c:pt>
                  <c:pt idx="7">
                    <c:v>2.7402000274707607E-2</c:v>
                  </c:pt>
                  <c:pt idx="8">
                    <c:v>1.6617797294532378E-2</c:v>
                  </c:pt>
                </c:numCache>
              </c:numRef>
            </c:plus>
            <c:minus>
              <c:numRef>
                <c:f>'Ch2-T7'!$T$64:$T$72</c:f>
                <c:numCache>
                  <c:formatCode>General</c:formatCode>
                  <c:ptCount val="9"/>
                  <c:pt idx="0">
                    <c:v>3.1487212254541652E-2</c:v>
                  </c:pt>
                  <c:pt idx="1">
                    <c:v>1.9474662242175318E-2</c:v>
                  </c:pt>
                  <c:pt idx="2">
                    <c:v>1.5971924972887328E-2</c:v>
                  </c:pt>
                  <c:pt idx="3">
                    <c:v>2.4493617634191906E-2</c:v>
                  </c:pt>
                  <c:pt idx="4">
                    <c:v>3.6672921594251971E-2</c:v>
                  </c:pt>
                  <c:pt idx="5">
                    <c:v>1.7563495803559936E-2</c:v>
                  </c:pt>
                  <c:pt idx="6">
                    <c:v>4.4542440126240307E-3</c:v>
                  </c:pt>
                  <c:pt idx="7">
                    <c:v>2.7402000274707607E-2</c:v>
                  </c:pt>
                  <c:pt idx="8">
                    <c:v>1.6617797294532378E-2</c:v>
                  </c:pt>
                </c:numCache>
              </c:numRef>
            </c:minus>
            <c:spPr>
              <a:noFill/>
              <a:ln w="9525" cap="flat" cmpd="sng" algn="ctr">
                <a:solidFill>
                  <a:schemeClr val="tx1">
                    <a:lumMod val="65000"/>
                    <a:lumOff val="35000"/>
                  </a:schemeClr>
                </a:solidFill>
                <a:round/>
              </a:ln>
              <a:effectLst/>
            </c:spPr>
          </c:errBars>
          <c:xVal>
            <c:numRef>
              <c:f>'Ch2-T7'!$V$53:$V$61</c:f>
              <c:numCache>
                <c:formatCode>0.000</c:formatCode>
                <c:ptCount val="9"/>
                <c:pt idx="0">
                  <c:v>34.154017659824326</c:v>
                </c:pt>
                <c:pt idx="1">
                  <c:v>57.954323955504883</c:v>
                </c:pt>
                <c:pt idx="2">
                  <c:v>15.302403228311549</c:v>
                </c:pt>
                <c:pt idx="3">
                  <c:v>14.533062527139601</c:v>
                </c:pt>
                <c:pt idx="4">
                  <c:v>3.9712422499603317</c:v>
                </c:pt>
                <c:pt idx="5">
                  <c:v>10.105714289996136</c:v>
                </c:pt>
                <c:pt idx="6">
                  <c:v>19.375610587997929</c:v>
                </c:pt>
                <c:pt idx="7">
                  <c:v>4.2350202690782419</c:v>
                </c:pt>
                <c:pt idx="8">
                  <c:v>23.892697839501903</c:v>
                </c:pt>
              </c:numCache>
            </c:numRef>
          </c:xVal>
          <c:yVal>
            <c:numRef>
              <c:f>'Ch2-T7'!$T$53:$T$61</c:f>
              <c:numCache>
                <c:formatCode>0.000</c:formatCode>
                <c:ptCount val="9"/>
                <c:pt idx="0">
                  <c:v>1.4469867671566402E-2</c:v>
                </c:pt>
                <c:pt idx="1">
                  <c:v>-9.4733269942668952E-3</c:v>
                </c:pt>
                <c:pt idx="2">
                  <c:v>-1.7272572255415491E-2</c:v>
                </c:pt>
                <c:pt idx="3">
                  <c:v>-4.3472229804311334E-2</c:v>
                </c:pt>
                <c:pt idx="4">
                  <c:v>-5.135002605724312E-2</c:v>
                </c:pt>
                <c:pt idx="5">
                  <c:v>-4.5645463138729678E-2</c:v>
                </c:pt>
                <c:pt idx="6">
                  <c:v>2.1855018250418096E-2</c:v>
                </c:pt>
                <c:pt idx="7">
                  <c:v>-5.8559257578096498E-2</c:v>
                </c:pt>
                <c:pt idx="8">
                  <c:v>3.0209235313037319E-3</c:v>
                </c:pt>
              </c:numCache>
            </c:numRef>
          </c:yVal>
          <c:smooth val="0"/>
          <c:extLst>
            <c:ext xmlns:c16="http://schemas.microsoft.com/office/drawing/2014/chart" uri="{C3380CC4-5D6E-409C-BE32-E72D297353CC}">
              <c16:uniqueId val="{00000000-7793-6B48-B48A-C15565AB8F91}"/>
            </c:ext>
          </c:extLst>
        </c:ser>
        <c:dLbls>
          <c:showLegendKey val="0"/>
          <c:showVal val="0"/>
          <c:showCatName val="0"/>
          <c:showSerName val="0"/>
          <c:showPercent val="0"/>
          <c:showBubbleSize val="0"/>
        </c:dLbls>
        <c:axId val="1956735823"/>
        <c:axId val="1921173871"/>
      </c:scatterChart>
      <c:valAx>
        <c:axId val="1956735823"/>
        <c:scaling>
          <c:orientation val="minMax"/>
          <c:max val="6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sz="1200" b="0" i="0" baseline="0">
                    <a:effectLst/>
                  </a:rPr>
                  <a:t>Cr# spinel</a:t>
                </a:r>
                <a:endParaRPr lang="en-US" sz="1200">
                  <a:effectLst/>
                </a:endParaRP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921173871"/>
        <c:crosses val="autoZero"/>
        <c:crossBetween val="midCat"/>
        <c:majorUnit val="10"/>
      </c:valAx>
      <c:valAx>
        <c:axId val="1921173871"/>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r>
                  <a:rPr lang="en-US" sz="1200" b="0" i="0" baseline="0">
                    <a:effectLst/>
                  </a:rPr>
                  <a:t>Mössbauer - uncorrected Fe3+/</a:t>
                </a:r>
                <a:r>
                  <a:rPr lang="el-GR" sz="1200" b="0" i="0" baseline="0">
                    <a:effectLst/>
                  </a:rPr>
                  <a:t>Σ</a:t>
                </a:r>
                <a:r>
                  <a:rPr lang="en-US" sz="1200" b="0" i="0" baseline="0">
                    <a:effectLst/>
                  </a:rPr>
                  <a:t>Fe  </a:t>
                </a:r>
                <a:endParaRPr lang="en-US" sz="1200">
                  <a:effectLst/>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title>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US"/>
          </a:p>
        </c:txPr>
        <c:crossAx val="1956735823"/>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1"/>
          </a:solidFill>
          <a:latin typeface="Helvetica"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53</xdr:col>
      <xdr:colOff>463550</xdr:colOff>
      <xdr:row>4</xdr:row>
      <xdr:rowOff>69850</xdr:rowOff>
    </xdr:from>
    <xdr:to>
      <xdr:col>59</xdr:col>
      <xdr:colOff>152400</xdr:colOff>
      <xdr:row>25</xdr:row>
      <xdr:rowOff>139700</xdr:rowOff>
    </xdr:to>
    <xdr:graphicFrame macro="">
      <xdr:nvGraphicFramePr>
        <xdr:cNvPr id="2" name="Chart 1">
          <a:extLst>
            <a:ext uri="{FF2B5EF4-FFF2-40B4-BE49-F238E27FC236}">
              <a16:creationId xmlns:a16="http://schemas.microsoft.com/office/drawing/2014/main" id="{FF7C0D69-9E54-3740-A4A0-44E2CFE4AA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59</xdr:col>
      <xdr:colOff>266700</xdr:colOff>
      <xdr:row>4</xdr:row>
      <xdr:rowOff>63500</xdr:rowOff>
    </xdr:from>
    <xdr:to>
      <xdr:col>65</xdr:col>
      <xdr:colOff>101600</xdr:colOff>
      <xdr:row>25</xdr:row>
      <xdr:rowOff>127000</xdr:rowOff>
    </xdr:to>
    <xdr:graphicFrame macro="">
      <xdr:nvGraphicFramePr>
        <xdr:cNvPr id="3" name="Chart 2">
          <a:extLst>
            <a:ext uri="{FF2B5EF4-FFF2-40B4-BE49-F238E27FC236}">
              <a16:creationId xmlns:a16="http://schemas.microsoft.com/office/drawing/2014/main" id="{9FAEAF8E-BE8A-B342-8284-543CD647C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53</xdr:col>
      <xdr:colOff>482600</xdr:colOff>
      <xdr:row>28</xdr:row>
      <xdr:rowOff>44450</xdr:rowOff>
    </xdr:from>
    <xdr:to>
      <xdr:col>59</xdr:col>
      <xdr:colOff>165100</xdr:colOff>
      <xdr:row>49</xdr:row>
      <xdr:rowOff>139700</xdr:rowOff>
    </xdr:to>
    <xdr:graphicFrame macro="">
      <xdr:nvGraphicFramePr>
        <xdr:cNvPr id="4" name="Chart 3">
          <a:extLst>
            <a:ext uri="{FF2B5EF4-FFF2-40B4-BE49-F238E27FC236}">
              <a16:creationId xmlns:a16="http://schemas.microsoft.com/office/drawing/2014/main" id="{215CD18B-4D3B-244E-9ED5-7943F77E2B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59</xdr:col>
      <xdr:colOff>419100</xdr:colOff>
      <xdr:row>28</xdr:row>
      <xdr:rowOff>114300</xdr:rowOff>
    </xdr:from>
    <xdr:to>
      <xdr:col>65</xdr:col>
      <xdr:colOff>38100</xdr:colOff>
      <xdr:row>50</xdr:row>
      <xdr:rowOff>12700</xdr:rowOff>
    </xdr:to>
    <xdr:graphicFrame macro="">
      <xdr:nvGraphicFramePr>
        <xdr:cNvPr id="5" name="Chart 4">
          <a:extLst>
            <a:ext uri="{FF2B5EF4-FFF2-40B4-BE49-F238E27FC236}">
              <a16:creationId xmlns:a16="http://schemas.microsoft.com/office/drawing/2014/main" id="{D1DE7386-7ECD-044D-B139-CA397EB36E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457200</xdr:colOff>
      <xdr:row>52</xdr:row>
      <xdr:rowOff>50800</xdr:rowOff>
    </xdr:from>
    <xdr:to>
      <xdr:col>59</xdr:col>
      <xdr:colOff>228600</xdr:colOff>
      <xdr:row>72</xdr:row>
      <xdr:rowOff>0</xdr:rowOff>
    </xdr:to>
    <xdr:graphicFrame macro="">
      <xdr:nvGraphicFramePr>
        <xdr:cNvPr id="6" name="Chart 5">
          <a:extLst>
            <a:ext uri="{FF2B5EF4-FFF2-40B4-BE49-F238E27FC236}">
              <a16:creationId xmlns:a16="http://schemas.microsoft.com/office/drawing/2014/main" id="{49863779-EC09-5344-B67C-EE04120A26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59</xdr:col>
      <xdr:colOff>419100</xdr:colOff>
      <xdr:row>52</xdr:row>
      <xdr:rowOff>38100</xdr:rowOff>
    </xdr:from>
    <xdr:to>
      <xdr:col>65</xdr:col>
      <xdr:colOff>38100</xdr:colOff>
      <xdr:row>71</xdr:row>
      <xdr:rowOff>190500</xdr:rowOff>
    </xdr:to>
    <xdr:graphicFrame macro="">
      <xdr:nvGraphicFramePr>
        <xdr:cNvPr id="7" name="Chart 6">
          <a:extLst>
            <a:ext uri="{FF2B5EF4-FFF2-40B4-BE49-F238E27FC236}">
              <a16:creationId xmlns:a16="http://schemas.microsoft.com/office/drawing/2014/main" id="{3342AABD-0E14-E546-AD44-8C7FDC8237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6</xdr:col>
      <xdr:colOff>12700</xdr:colOff>
      <xdr:row>22</xdr:row>
      <xdr:rowOff>12700</xdr:rowOff>
    </xdr:to>
    <xdr:pic>
      <xdr:nvPicPr>
        <xdr:cNvPr id="2" name="Picture 69">
          <a:extLst>
            <a:ext uri="{FF2B5EF4-FFF2-40B4-BE49-F238E27FC236}">
              <a16:creationId xmlns:a16="http://schemas.microsoft.com/office/drawing/2014/main" id="{E5B556A0-4F2D-B54B-A572-337A2A3DB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97536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xdr:row>
      <xdr:rowOff>0</xdr:rowOff>
    </xdr:from>
    <xdr:to>
      <xdr:col>6</xdr:col>
      <xdr:colOff>12700</xdr:colOff>
      <xdr:row>8</xdr:row>
      <xdr:rowOff>12700</xdr:rowOff>
    </xdr:to>
    <xdr:pic>
      <xdr:nvPicPr>
        <xdr:cNvPr id="3" name="Picture 69">
          <a:extLst>
            <a:ext uri="{FF2B5EF4-FFF2-40B4-BE49-F238E27FC236}">
              <a16:creationId xmlns:a16="http://schemas.microsoft.com/office/drawing/2014/main" id="{EC20C6C2-A191-EB47-88DE-1AD83CD58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69088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8</xdr:row>
      <xdr:rowOff>0</xdr:rowOff>
    </xdr:from>
    <xdr:ext cx="12700" cy="12700"/>
    <xdr:pic>
      <xdr:nvPicPr>
        <xdr:cNvPr id="4" name="Picture 69">
          <a:extLst>
            <a:ext uri="{FF2B5EF4-FFF2-40B4-BE49-F238E27FC236}">
              <a16:creationId xmlns:a16="http://schemas.microsoft.com/office/drawing/2014/main" id="{24E94BCD-0368-3B4F-9F66-2343822DF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5400" y="45466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11</xdr:col>
      <xdr:colOff>0</xdr:colOff>
      <xdr:row>3</xdr:row>
      <xdr:rowOff>0</xdr:rowOff>
    </xdr:from>
    <xdr:to>
      <xdr:col>11</xdr:col>
      <xdr:colOff>12700</xdr:colOff>
      <xdr:row>3</xdr:row>
      <xdr:rowOff>12700</xdr:rowOff>
    </xdr:to>
    <xdr:pic>
      <xdr:nvPicPr>
        <xdr:cNvPr id="5" name="Picture 54">
          <a:extLst>
            <a:ext uri="{FF2B5EF4-FFF2-40B4-BE49-F238E27FC236}">
              <a16:creationId xmlns:a16="http://schemas.microsoft.com/office/drawing/2014/main" id="{EBDE8141-0AED-FB4A-8C1A-DE7C787B7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71120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6" name="Picture 73">
          <a:extLst>
            <a:ext uri="{FF2B5EF4-FFF2-40B4-BE49-F238E27FC236}">
              <a16:creationId xmlns:a16="http://schemas.microsoft.com/office/drawing/2014/main" id="{B8BB66E2-41C2-CF47-9BA6-8DD04A919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71120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28</xdr:row>
      <xdr:rowOff>0</xdr:rowOff>
    </xdr:from>
    <xdr:ext cx="12700" cy="12700"/>
    <xdr:pic>
      <xdr:nvPicPr>
        <xdr:cNvPr id="7" name="Picture 69">
          <a:extLst>
            <a:ext uri="{FF2B5EF4-FFF2-40B4-BE49-F238E27FC236}">
              <a16:creationId xmlns:a16="http://schemas.microsoft.com/office/drawing/2014/main" id="{38D3C039-DF4C-C249-8FEE-F3B08FC7F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5400" y="45720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28</xdr:row>
      <xdr:rowOff>0</xdr:rowOff>
    </xdr:from>
    <xdr:ext cx="12700" cy="12700"/>
    <xdr:pic>
      <xdr:nvPicPr>
        <xdr:cNvPr id="8" name="Picture 69">
          <a:extLst>
            <a:ext uri="{FF2B5EF4-FFF2-40B4-BE49-F238E27FC236}">
              <a16:creationId xmlns:a16="http://schemas.microsoft.com/office/drawing/2014/main" id="{420BC84B-30F3-4747-877B-F0E809958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5400" y="17272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28</xdr:row>
      <xdr:rowOff>0</xdr:rowOff>
    </xdr:from>
    <xdr:ext cx="12700" cy="12700"/>
    <xdr:pic>
      <xdr:nvPicPr>
        <xdr:cNvPr id="9" name="Picture 69">
          <a:extLst>
            <a:ext uri="{FF2B5EF4-FFF2-40B4-BE49-F238E27FC236}">
              <a16:creationId xmlns:a16="http://schemas.microsoft.com/office/drawing/2014/main" id="{41966118-0C9B-924A-801D-5A3D39E16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5400" y="17272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12700" cy="12700"/>
    <xdr:pic>
      <xdr:nvPicPr>
        <xdr:cNvPr id="10" name="Picture 69">
          <a:extLst>
            <a:ext uri="{FF2B5EF4-FFF2-40B4-BE49-F238E27FC236}">
              <a16:creationId xmlns:a16="http://schemas.microsoft.com/office/drawing/2014/main" id="{101E1EE9-643E-584F-B5C7-122D8FCD9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7800" y="101346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12700" cy="12700"/>
    <xdr:pic>
      <xdr:nvPicPr>
        <xdr:cNvPr id="11" name="Picture 69">
          <a:extLst>
            <a:ext uri="{FF2B5EF4-FFF2-40B4-BE49-F238E27FC236}">
              <a16:creationId xmlns:a16="http://schemas.microsoft.com/office/drawing/2014/main" id="{F2874450-26F6-5947-AC70-76FAC3D5F9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7800" y="72644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12700" cy="12700"/>
    <xdr:pic>
      <xdr:nvPicPr>
        <xdr:cNvPr id="12" name="Picture 69">
          <a:extLst>
            <a:ext uri="{FF2B5EF4-FFF2-40B4-BE49-F238E27FC236}">
              <a16:creationId xmlns:a16="http://schemas.microsoft.com/office/drawing/2014/main" id="{4A5B3339-775D-4742-9187-8FEE68E36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7800" y="72644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9A57-D5DB-8944-926B-6B69B4A28393}">
  <dimension ref="A1:AS92"/>
  <sheetViews>
    <sheetView zoomScaleNormal="100" workbookViewId="0">
      <selection activeCell="E8" sqref="E8"/>
    </sheetView>
  </sheetViews>
  <sheetFormatPr baseColWidth="10" defaultRowHeight="16"/>
  <cols>
    <col min="1" max="1" width="9" style="46" bestFit="1" customWidth="1"/>
    <col min="2" max="2" width="10.6640625" style="46" bestFit="1" customWidth="1"/>
    <col min="3" max="3" width="12.33203125" style="46" bestFit="1" customWidth="1"/>
    <col min="4" max="4" width="14.1640625" style="46" bestFit="1" customWidth="1"/>
    <col min="5" max="5" width="27" style="46" bestFit="1" customWidth="1"/>
    <col min="6" max="6" width="12.1640625" style="46" customWidth="1"/>
    <col min="7" max="7" width="29.83203125" style="46" bestFit="1" customWidth="1"/>
    <col min="8" max="8" width="9" style="46" bestFit="1" customWidth="1"/>
    <col min="9" max="9" width="14.1640625" style="46" bestFit="1" customWidth="1"/>
    <col min="10" max="10" width="10.1640625" style="46" bestFit="1" customWidth="1"/>
    <col min="11" max="16384" width="10.83203125" style="46"/>
  </cols>
  <sheetData>
    <row r="1" spans="1:12" ht="17" thickBot="1">
      <c r="A1" s="181" t="s">
        <v>533</v>
      </c>
      <c r="B1" s="181"/>
      <c r="C1" s="181"/>
      <c r="D1" s="181"/>
      <c r="E1" s="181"/>
      <c r="F1" s="181"/>
      <c r="G1" s="181"/>
      <c r="H1" s="181"/>
      <c r="I1" s="181"/>
      <c r="J1" s="181"/>
    </row>
    <row r="2" spans="1:12" ht="17" thickBot="1">
      <c r="A2" s="182" t="s">
        <v>42</v>
      </c>
      <c r="B2" s="182"/>
      <c r="C2" s="182"/>
      <c r="D2" s="182"/>
      <c r="E2" s="182"/>
      <c r="F2" s="182"/>
      <c r="G2" s="182"/>
      <c r="H2" s="180" t="s">
        <v>50</v>
      </c>
      <c r="I2" s="180"/>
      <c r="J2" s="48"/>
    </row>
    <row r="3" spans="1:12" ht="35" thickTop="1">
      <c r="A3" s="49" t="s">
        <v>6</v>
      </c>
      <c r="B3" s="49" t="s">
        <v>43</v>
      </c>
      <c r="C3" s="49" t="s">
        <v>44</v>
      </c>
      <c r="D3" s="49" t="s">
        <v>45</v>
      </c>
      <c r="E3" s="49" t="s">
        <v>46</v>
      </c>
      <c r="F3" s="49" t="s">
        <v>7</v>
      </c>
      <c r="G3" s="49" t="s">
        <v>47</v>
      </c>
      <c r="H3" s="49" t="s">
        <v>6</v>
      </c>
      <c r="I3" s="49" t="s">
        <v>48</v>
      </c>
      <c r="J3" s="49" t="s">
        <v>7</v>
      </c>
      <c r="K3" s="50"/>
      <c r="L3" s="50"/>
    </row>
    <row r="4" spans="1:12" s="8" customFormat="1" ht="17">
      <c r="A4" s="46" t="s">
        <v>8</v>
      </c>
      <c r="B4" s="46" t="s">
        <v>9</v>
      </c>
      <c r="C4" s="46">
        <v>30</v>
      </c>
      <c r="D4" s="46">
        <v>20</v>
      </c>
      <c r="E4" s="50" t="s">
        <v>10</v>
      </c>
      <c r="F4" s="46">
        <v>1540</v>
      </c>
      <c r="G4" s="46"/>
      <c r="H4" s="46" t="s">
        <v>11</v>
      </c>
      <c r="I4" s="46" t="s">
        <v>12</v>
      </c>
      <c r="J4" s="46"/>
    </row>
    <row r="5" spans="1:12" s="8" customFormat="1" ht="17">
      <c r="A5" s="46" t="s">
        <v>13</v>
      </c>
      <c r="B5" s="46" t="s">
        <v>14</v>
      </c>
      <c r="C5" s="46">
        <v>30</v>
      </c>
      <c r="D5" s="46">
        <v>20</v>
      </c>
      <c r="E5" s="50" t="s">
        <v>15</v>
      </c>
      <c r="F5" s="46">
        <v>1710</v>
      </c>
      <c r="G5" s="46"/>
      <c r="H5" s="46" t="s">
        <v>16</v>
      </c>
      <c r="I5" s="46" t="s">
        <v>17</v>
      </c>
      <c r="J5" s="46"/>
    </row>
    <row r="6" spans="1:12" s="8" customFormat="1" ht="17">
      <c r="A6" s="46" t="s">
        <v>16</v>
      </c>
      <c r="B6" s="46" t="s">
        <v>9</v>
      </c>
      <c r="C6" s="46">
        <v>40</v>
      </c>
      <c r="D6" s="46">
        <v>20</v>
      </c>
      <c r="E6" s="50" t="s">
        <v>18</v>
      </c>
      <c r="F6" s="46">
        <v>1752</v>
      </c>
      <c r="G6" s="46"/>
      <c r="H6" s="46"/>
      <c r="I6" s="46"/>
      <c r="J6" s="46"/>
    </row>
    <row r="7" spans="1:12" s="8" customFormat="1" ht="34">
      <c r="A7" s="46" t="s">
        <v>19</v>
      </c>
      <c r="B7" s="46" t="s">
        <v>20</v>
      </c>
      <c r="C7" s="46">
        <v>20</v>
      </c>
      <c r="D7" s="46">
        <v>20</v>
      </c>
      <c r="E7" s="50" t="s">
        <v>21</v>
      </c>
      <c r="F7" s="46">
        <v>1757</v>
      </c>
      <c r="G7" s="46"/>
      <c r="H7" s="46"/>
      <c r="I7" s="46"/>
      <c r="J7" s="46"/>
    </row>
    <row r="8" spans="1:12" s="8" customFormat="1" ht="17">
      <c r="A8" s="46" t="s">
        <v>11</v>
      </c>
      <c r="B8" s="46" t="s">
        <v>9</v>
      </c>
      <c r="C8" s="46">
        <v>40</v>
      </c>
      <c r="D8" s="46">
        <v>20</v>
      </c>
      <c r="E8" s="50" t="s">
        <v>18</v>
      </c>
      <c r="F8" s="46">
        <v>1752</v>
      </c>
      <c r="G8" s="46"/>
      <c r="H8" s="46"/>
      <c r="I8" s="46"/>
      <c r="J8" s="46"/>
    </row>
    <row r="9" spans="1:12" s="8" customFormat="1" ht="17">
      <c r="A9" s="46" t="s">
        <v>22</v>
      </c>
      <c r="B9" s="46" t="s">
        <v>23</v>
      </c>
      <c r="C9" s="46">
        <v>20</v>
      </c>
      <c r="D9" s="46">
        <v>20</v>
      </c>
      <c r="E9" s="50" t="s">
        <v>10</v>
      </c>
      <c r="F9" s="46">
        <v>1540</v>
      </c>
      <c r="G9" s="46"/>
      <c r="H9" s="46"/>
      <c r="I9" s="46"/>
      <c r="J9" s="46"/>
    </row>
    <row r="10" spans="1:12" s="8" customFormat="1" ht="17">
      <c r="A10" s="46" t="s">
        <v>24</v>
      </c>
      <c r="B10" s="46" t="s">
        <v>9</v>
      </c>
      <c r="C10" s="46">
        <v>30</v>
      </c>
      <c r="D10" s="46">
        <v>20</v>
      </c>
      <c r="E10" s="50" t="s">
        <v>25</v>
      </c>
      <c r="F10" s="46">
        <v>1500</v>
      </c>
      <c r="G10" s="46"/>
      <c r="H10" s="46"/>
      <c r="I10" s="46"/>
      <c r="J10" s="46"/>
    </row>
    <row r="11" spans="1:12" s="8" customFormat="1" ht="17">
      <c r="A11" s="46" t="s">
        <v>26</v>
      </c>
      <c r="B11" s="46" t="s">
        <v>23</v>
      </c>
      <c r="C11" s="46">
        <v>20</v>
      </c>
      <c r="D11" s="46">
        <v>20</v>
      </c>
      <c r="E11" s="50" t="s">
        <v>27</v>
      </c>
      <c r="F11" s="46">
        <v>1520</v>
      </c>
      <c r="G11" s="46"/>
      <c r="H11" s="46"/>
      <c r="I11" s="46"/>
      <c r="J11" s="46"/>
    </row>
    <row r="12" spans="1:12" s="8" customFormat="1" ht="17">
      <c r="A12" s="46" t="s">
        <v>28</v>
      </c>
      <c r="B12" s="46" t="s">
        <v>14</v>
      </c>
      <c r="C12" s="46">
        <v>40</v>
      </c>
      <c r="D12" s="46">
        <v>20</v>
      </c>
      <c r="E12" s="50" t="s">
        <v>29</v>
      </c>
      <c r="F12" s="46">
        <v>1713</v>
      </c>
      <c r="G12" s="46" t="s">
        <v>30</v>
      </c>
      <c r="H12" s="46"/>
      <c r="I12" s="46"/>
      <c r="J12" s="46"/>
    </row>
    <row r="13" spans="1:12" s="8" customFormat="1" ht="17">
      <c r="A13" s="46" t="s">
        <v>31</v>
      </c>
      <c r="B13" s="46" t="s">
        <v>20</v>
      </c>
      <c r="C13" s="46">
        <v>20</v>
      </c>
      <c r="D13" s="46">
        <v>20</v>
      </c>
      <c r="E13" s="50" t="s">
        <v>32</v>
      </c>
      <c r="F13" s="46">
        <v>473</v>
      </c>
      <c r="G13" s="46"/>
      <c r="H13" s="46"/>
      <c r="I13" s="46"/>
      <c r="J13" s="46"/>
    </row>
    <row r="14" spans="1:12" s="8" customFormat="1" ht="17">
      <c r="A14" s="46" t="s">
        <v>33</v>
      </c>
      <c r="B14" s="46" t="s">
        <v>20</v>
      </c>
      <c r="C14" s="46">
        <v>20</v>
      </c>
      <c r="D14" s="46">
        <v>20</v>
      </c>
      <c r="E14" s="50" t="s">
        <v>34</v>
      </c>
      <c r="F14" s="46">
        <v>1719</v>
      </c>
      <c r="G14" s="46"/>
      <c r="H14" s="46"/>
      <c r="I14" s="46"/>
      <c r="J14" s="46"/>
    </row>
    <row r="15" spans="1:12" s="8" customFormat="1" ht="17">
      <c r="A15" s="46" t="s">
        <v>35</v>
      </c>
      <c r="B15" s="46" t="s">
        <v>20</v>
      </c>
      <c r="C15" s="46">
        <v>20</v>
      </c>
      <c r="D15" s="46">
        <v>20</v>
      </c>
      <c r="E15" s="50" t="s">
        <v>36</v>
      </c>
      <c r="F15" s="46">
        <v>1717</v>
      </c>
      <c r="G15" s="46"/>
      <c r="H15" s="46"/>
      <c r="I15" s="46"/>
      <c r="J15" s="46"/>
    </row>
    <row r="16" spans="1:12" s="8" customFormat="1" ht="17">
      <c r="A16" s="46" t="s">
        <v>37</v>
      </c>
      <c r="B16" s="46" t="s">
        <v>23</v>
      </c>
      <c r="C16" s="46">
        <v>40</v>
      </c>
      <c r="D16" s="46">
        <v>20</v>
      </c>
      <c r="E16" s="50" t="s">
        <v>38</v>
      </c>
      <c r="F16" s="46">
        <v>1711</v>
      </c>
      <c r="G16" s="46" t="s">
        <v>39</v>
      </c>
      <c r="H16" s="46"/>
      <c r="I16" s="46"/>
      <c r="J16" s="46"/>
    </row>
    <row r="17" spans="1:10">
      <c r="E17" s="50"/>
    </row>
    <row r="18" spans="1:10" ht="17" thickBot="1">
      <c r="A18" s="179" t="s">
        <v>49</v>
      </c>
      <c r="B18" s="179"/>
      <c r="C18" s="179"/>
      <c r="D18" s="179"/>
      <c r="E18" s="179"/>
      <c r="F18" s="179"/>
      <c r="G18" s="52"/>
      <c r="H18" s="53"/>
      <c r="I18" s="53"/>
      <c r="J18" s="53"/>
    </row>
    <row r="19" spans="1:10" ht="35" thickTop="1">
      <c r="A19" s="49" t="s">
        <v>6</v>
      </c>
      <c r="B19" s="49" t="s">
        <v>43</v>
      </c>
      <c r="C19" s="49" t="s">
        <v>44</v>
      </c>
      <c r="D19" s="49" t="s">
        <v>45</v>
      </c>
      <c r="E19" s="49" t="s">
        <v>46</v>
      </c>
      <c r="F19" s="49" t="s">
        <v>7</v>
      </c>
      <c r="G19" s="49" t="s">
        <v>47</v>
      </c>
      <c r="H19" s="53"/>
      <c r="I19" s="53"/>
      <c r="J19" s="53"/>
    </row>
    <row r="20" spans="1:10" s="8" customFormat="1" ht="17">
      <c r="A20" s="46" t="s">
        <v>8</v>
      </c>
      <c r="B20" s="46" t="s">
        <v>9</v>
      </c>
      <c r="C20" s="46">
        <v>30</v>
      </c>
      <c r="D20" s="46">
        <v>20</v>
      </c>
      <c r="E20" s="50" t="s">
        <v>10</v>
      </c>
      <c r="F20" s="46">
        <v>1540</v>
      </c>
      <c r="G20" s="46"/>
      <c r="H20" s="46"/>
      <c r="I20" s="46"/>
      <c r="J20" s="46"/>
    </row>
    <row r="21" spans="1:10" s="8" customFormat="1" ht="17">
      <c r="A21" s="46" t="s">
        <v>13</v>
      </c>
      <c r="B21" s="46" t="s">
        <v>14</v>
      </c>
      <c r="C21" s="46">
        <v>40</v>
      </c>
      <c r="D21" s="46">
        <v>20</v>
      </c>
      <c r="E21" s="50" t="s">
        <v>15</v>
      </c>
      <c r="F21" s="46">
        <v>1710</v>
      </c>
      <c r="G21" s="46"/>
      <c r="H21" s="46"/>
      <c r="I21" s="46"/>
      <c r="J21" s="46"/>
    </row>
    <row r="22" spans="1:10" s="8" customFormat="1" ht="17">
      <c r="A22" s="46" t="s">
        <v>16</v>
      </c>
      <c r="B22" s="46" t="s">
        <v>9</v>
      </c>
      <c r="C22" s="46">
        <v>40</v>
      </c>
      <c r="D22" s="46">
        <v>20</v>
      </c>
      <c r="E22" s="50" t="s">
        <v>10</v>
      </c>
      <c r="F22" s="46">
        <v>1540</v>
      </c>
      <c r="G22" s="46"/>
      <c r="H22" s="46"/>
      <c r="I22" s="46"/>
      <c r="J22" s="46"/>
    </row>
    <row r="23" spans="1:10" s="8" customFormat="1">
      <c r="A23" s="46" t="s">
        <v>19</v>
      </c>
      <c r="B23" s="46" t="s">
        <v>20</v>
      </c>
      <c r="C23" s="46">
        <v>20</v>
      </c>
      <c r="D23" s="46">
        <v>20</v>
      </c>
      <c r="E23" s="46" t="s">
        <v>40</v>
      </c>
      <c r="F23" s="46">
        <v>465</v>
      </c>
      <c r="G23" s="46"/>
      <c r="H23" s="46"/>
      <c r="I23" s="46"/>
      <c r="J23" s="46"/>
    </row>
    <row r="24" spans="1:10" s="8" customFormat="1" ht="17">
      <c r="A24" s="46" t="s">
        <v>11</v>
      </c>
      <c r="B24" s="46" t="s">
        <v>9</v>
      </c>
      <c r="C24" s="46">
        <v>30</v>
      </c>
      <c r="D24" s="46">
        <v>20</v>
      </c>
      <c r="E24" s="50" t="s">
        <v>41</v>
      </c>
      <c r="F24" s="46">
        <v>452</v>
      </c>
      <c r="G24" s="46"/>
      <c r="H24" s="46"/>
      <c r="I24" s="46"/>
      <c r="J24" s="46"/>
    </row>
    <row r="25" spans="1:10" s="8" customFormat="1" ht="17">
      <c r="A25" s="46" t="s">
        <v>22</v>
      </c>
      <c r="B25" s="46" t="s">
        <v>23</v>
      </c>
      <c r="C25" s="46">
        <v>20</v>
      </c>
      <c r="D25" s="46">
        <v>20</v>
      </c>
      <c r="E25" s="50" t="s">
        <v>10</v>
      </c>
      <c r="F25" s="46">
        <v>1540</v>
      </c>
      <c r="G25" s="46"/>
      <c r="H25" s="46"/>
      <c r="I25" s="46"/>
      <c r="J25" s="46"/>
    </row>
    <row r="26" spans="1:10" s="8" customFormat="1" ht="17">
      <c r="A26" s="46" t="s">
        <v>24</v>
      </c>
      <c r="B26" s="46" t="s">
        <v>9</v>
      </c>
      <c r="C26" s="46">
        <v>30</v>
      </c>
      <c r="D26" s="46">
        <v>20</v>
      </c>
      <c r="E26" s="50" t="s">
        <v>25</v>
      </c>
      <c r="F26" s="46">
        <v>1500</v>
      </c>
      <c r="G26" s="46"/>
      <c r="H26" s="46"/>
      <c r="I26" s="46"/>
      <c r="J26" s="46"/>
    </row>
    <row r="27" spans="1:10" s="8" customFormat="1" ht="17">
      <c r="A27" s="46" t="s">
        <v>26</v>
      </c>
      <c r="B27" s="46" t="s">
        <v>23</v>
      </c>
      <c r="C27" s="46">
        <v>20</v>
      </c>
      <c r="D27" s="46">
        <v>20</v>
      </c>
      <c r="E27" s="50" t="s">
        <v>27</v>
      </c>
      <c r="F27" s="46">
        <v>1520</v>
      </c>
      <c r="G27" s="46"/>
      <c r="H27" s="46"/>
      <c r="I27" s="46"/>
      <c r="J27" s="46"/>
    </row>
    <row r="28" spans="1:10" s="8" customFormat="1" ht="17">
      <c r="A28" s="46" t="s">
        <v>28</v>
      </c>
      <c r="B28" s="46" t="s">
        <v>14</v>
      </c>
      <c r="C28" s="46">
        <v>30</v>
      </c>
      <c r="D28" s="46">
        <v>20</v>
      </c>
      <c r="E28" s="50" t="s">
        <v>29</v>
      </c>
      <c r="F28" s="46">
        <v>1713</v>
      </c>
      <c r="G28" s="46" t="s">
        <v>30</v>
      </c>
      <c r="H28" s="46"/>
      <c r="I28" s="46"/>
      <c r="J28" s="46"/>
    </row>
    <row r="29" spans="1:10" s="8" customFormat="1" ht="17">
      <c r="A29" s="46" t="s">
        <v>31</v>
      </c>
      <c r="B29" s="46" t="s">
        <v>20</v>
      </c>
      <c r="C29" s="46">
        <v>20</v>
      </c>
      <c r="D29" s="46">
        <v>20</v>
      </c>
      <c r="E29" s="50" t="s">
        <v>32</v>
      </c>
      <c r="F29" s="46">
        <v>473</v>
      </c>
      <c r="G29" s="46"/>
      <c r="H29" s="46"/>
      <c r="I29" s="46"/>
      <c r="J29" s="46"/>
    </row>
    <row r="30" spans="1:10" s="8" customFormat="1" ht="17">
      <c r="A30" s="46" t="s">
        <v>33</v>
      </c>
      <c r="B30" s="46" t="s">
        <v>20</v>
      </c>
      <c r="C30" s="46">
        <v>20</v>
      </c>
      <c r="D30" s="46">
        <v>20</v>
      </c>
      <c r="E30" s="50" t="s">
        <v>34</v>
      </c>
      <c r="F30" s="46">
        <v>1719</v>
      </c>
      <c r="G30" s="46"/>
      <c r="H30" s="46"/>
      <c r="I30" s="46"/>
      <c r="J30" s="46"/>
    </row>
    <row r="31" spans="1:10" s="8" customFormat="1" ht="17">
      <c r="A31" s="46" t="s">
        <v>35</v>
      </c>
      <c r="B31" s="46" t="s">
        <v>20</v>
      </c>
      <c r="C31" s="46">
        <v>20</v>
      </c>
      <c r="D31" s="46">
        <v>20</v>
      </c>
      <c r="E31" s="50" t="s">
        <v>36</v>
      </c>
      <c r="F31" s="46">
        <v>1717</v>
      </c>
      <c r="G31" s="46"/>
      <c r="H31" s="46"/>
      <c r="I31" s="46"/>
      <c r="J31" s="46"/>
    </row>
    <row r="32" spans="1:10" s="8" customFormat="1" ht="17">
      <c r="A32" s="46" t="s">
        <v>37</v>
      </c>
      <c r="B32" s="46" t="s">
        <v>23</v>
      </c>
      <c r="C32" s="46">
        <v>30</v>
      </c>
      <c r="D32" s="46">
        <v>20</v>
      </c>
      <c r="E32" s="50" t="s">
        <v>38</v>
      </c>
      <c r="F32" s="46">
        <v>1711</v>
      </c>
      <c r="G32" s="46" t="s">
        <v>39</v>
      </c>
      <c r="H32" s="46"/>
      <c r="I32" s="46"/>
      <c r="J32" s="46"/>
    </row>
    <row r="33" spans="1:10" s="8" customFormat="1">
      <c r="A33" s="46"/>
      <c r="B33" s="46"/>
      <c r="C33" s="46"/>
      <c r="D33" s="46"/>
      <c r="E33" s="46"/>
      <c r="F33" s="46"/>
      <c r="G33" s="46"/>
      <c r="H33" s="46"/>
      <c r="I33" s="46"/>
      <c r="J33" s="46"/>
    </row>
    <row r="34" spans="1:10" s="8" customFormat="1" ht="17" thickBot="1">
      <c r="A34" s="179" t="s">
        <v>149</v>
      </c>
      <c r="B34" s="179"/>
      <c r="C34" s="179"/>
      <c r="D34" s="179"/>
      <c r="E34" s="179"/>
      <c r="F34" s="179"/>
      <c r="G34" s="52"/>
      <c r="H34" s="46"/>
      <c r="I34" s="46"/>
      <c r="J34" s="46"/>
    </row>
    <row r="35" spans="1:10" ht="35" thickTop="1">
      <c r="A35" s="49" t="s">
        <v>6</v>
      </c>
      <c r="B35" s="49" t="s">
        <v>43</v>
      </c>
      <c r="C35" s="49" t="s">
        <v>44</v>
      </c>
      <c r="E35" s="49" t="s">
        <v>46</v>
      </c>
      <c r="F35" s="49" t="s">
        <v>7</v>
      </c>
      <c r="G35" s="49"/>
    </row>
    <row r="36" spans="1:10" ht="17">
      <c r="A36" s="34" t="s">
        <v>8</v>
      </c>
      <c r="B36" s="34" t="s">
        <v>9</v>
      </c>
      <c r="C36" s="34">
        <v>20</v>
      </c>
      <c r="D36" s="34"/>
      <c r="E36" s="50" t="s">
        <v>10</v>
      </c>
      <c r="F36" s="46">
        <v>1540</v>
      </c>
    </row>
    <row r="37" spans="1:10" ht="17">
      <c r="A37" s="34" t="s">
        <v>13</v>
      </c>
      <c r="B37" s="34" t="s">
        <v>14</v>
      </c>
      <c r="C37" s="34">
        <v>40</v>
      </c>
      <c r="D37" s="34"/>
      <c r="E37" s="50" t="s">
        <v>15</v>
      </c>
      <c r="F37" s="46">
        <v>1710</v>
      </c>
    </row>
    <row r="38" spans="1:10" ht="17">
      <c r="A38" s="34" t="s">
        <v>16</v>
      </c>
      <c r="B38" s="34" t="s">
        <v>9</v>
      </c>
      <c r="C38" s="34">
        <v>20</v>
      </c>
      <c r="D38" s="34"/>
      <c r="E38" s="50" t="s">
        <v>10</v>
      </c>
      <c r="F38" s="46">
        <v>1540</v>
      </c>
    </row>
    <row r="39" spans="1:10">
      <c r="A39" s="34" t="s">
        <v>19</v>
      </c>
      <c r="B39" s="34" t="s">
        <v>20</v>
      </c>
      <c r="C39" s="34">
        <v>40</v>
      </c>
      <c r="D39" s="34"/>
      <c r="E39" s="46" t="s">
        <v>40</v>
      </c>
      <c r="F39" s="46">
        <v>465</v>
      </c>
    </row>
    <row r="40" spans="1:10" ht="17">
      <c r="A40" s="34" t="s">
        <v>11</v>
      </c>
      <c r="B40" s="34" t="s">
        <v>9</v>
      </c>
      <c r="C40" s="34">
        <v>20</v>
      </c>
      <c r="E40" s="50" t="s">
        <v>41</v>
      </c>
      <c r="F40" s="46">
        <v>452</v>
      </c>
    </row>
    <row r="41" spans="1:10" ht="17">
      <c r="A41" s="34" t="s">
        <v>22</v>
      </c>
      <c r="B41" s="34" t="s">
        <v>23</v>
      </c>
      <c r="C41" s="34">
        <v>20</v>
      </c>
      <c r="D41" s="34"/>
      <c r="E41" s="50" t="s">
        <v>10</v>
      </c>
      <c r="F41" s="46">
        <v>1540</v>
      </c>
    </row>
    <row r="42" spans="1:10" ht="17">
      <c r="A42" s="34" t="s">
        <v>24</v>
      </c>
      <c r="B42" s="34" t="s">
        <v>9</v>
      </c>
      <c r="C42" s="34">
        <v>20</v>
      </c>
      <c r="D42" s="34"/>
      <c r="E42" s="50" t="s">
        <v>25</v>
      </c>
      <c r="F42" s="46">
        <v>1500</v>
      </c>
    </row>
    <row r="43" spans="1:10" ht="17">
      <c r="A43" s="34" t="s">
        <v>26</v>
      </c>
      <c r="B43" s="34" t="s">
        <v>23</v>
      </c>
      <c r="C43" s="34">
        <v>20</v>
      </c>
      <c r="D43" s="34"/>
      <c r="E43" s="50" t="s">
        <v>27</v>
      </c>
      <c r="F43" s="46">
        <v>1520</v>
      </c>
    </row>
    <row r="44" spans="1:10" ht="17">
      <c r="A44" s="34" t="s">
        <v>28</v>
      </c>
      <c r="B44" s="34" t="s">
        <v>14</v>
      </c>
      <c r="C44" s="34">
        <v>40</v>
      </c>
      <c r="D44" s="34"/>
      <c r="E44" s="50" t="s">
        <v>29</v>
      </c>
      <c r="F44" s="46">
        <v>1713</v>
      </c>
    </row>
    <row r="45" spans="1:10" ht="17">
      <c r="A45" s="34" t="s">
        <v>31</v>
      </c>
      <c r="B45" s="34" t="s">
        <v>20</v>
      </c>
      <c r="C45" s="34">
        <v>40</v>
      </c>
      <c r="D45" s="34"/>
      <c r="E45" s="50" t="s">
        <v>32</v>
      </c>
      <c r="F45" s="46">
        <v>473</v>
      </c>
    </row>
    <row r="46" spans="1:10">
      <c r="A46" s="34" t="s">
        <v>151</v>
      </c>
      <c r="B46" s="34" t="s">
        <v>150</v>
      </c>
      <c r="C46" s="34">
        <v>40</v>
      </c>
      <c r="D46" s="34"/>
      <c r="E46" s="34" t="s">
        <v>152</v>
      </c>
      <c r="F46" s="46">
        <v>1360</v>
      </c>
    </row>
    <row r="47" spans="1:10">
      <c r="A47" s="34" t="s">
        <v>133</v>
      </c>
      <c r="B47" s="34" t="s">
        <v>23</v>
      </c>
      <c r="C47" s="34">
        <v>40</v>
      </c>
      <c r="D47" s="34"/>
      <c r="E47" s="34" t="s">
        <v>153</v>
      </c>
      <c r="F47" s="46">
        <v>1620</v>
      </c>
    </row>
    <row r="48" spans="1:10">
      <c r="A48" s="34"/>
      <c r="B48" s="34"/>
      <c r="C48" s="34"/>
      <c r="D48" s="34"/>
      <c r="E48" s="34"/>
    </row>
    <row r="49" spans="1:15">
      <c r="A49" s="34" t="s">
        <v>154</v>
      </c>
      <c r="B49" s="34"/>
      <c r="C49" s="34"/>
      <c r="D49" s="34"/>
      <c r="E49" s="34"/>
      <c r="F49" s="34"/>
    </row>
    <row r="51" spans="1:15" ht="17" thickBot="1">
      <c r="A51" s="179" t="s">
        <v>255</v>
      </c>
      <c r="B51" s="179"/>
      <c r="C51" s="179"/>
      <c r="D51" s="179"/>
      <c r="E51" s="179"/>
      <c r="F51" s="179"/>
    </row>
    <row r="52" spans="1:15" ht="17" thickTop="1">
      <c r="A52" s="53"/>
      <c r="B52" s="53" t="s">
        <v>250</v>
      </c>
      <c r="C52" s="53" t="s">
        <v>251</v>
      </c>
      <c r="D52" s="53" t="s">
        <v>252</v>
      </c>
      <c r="E52" s="53" t="s">
        <v>253</v>
      </c>
      <c r="F52" s="53" t="s">
        <v>254</v>
      </c>
      <c r="G52" s="53"/>
    </row>
    <row r="53" spans="1:15">
      <c r="A53" s="46" t="s">
        <v>159</v>
      </c>
      <c r="B53" s="46">
        <v>1.19</v>
      </c>
      <c r="C53" s="46">
        <v>4.5999999999999999E-3</v>
      </c>
      <c r="D53" s="46">
        <v>360.9</v>
      </c>
      <c r="E53" s="46">
        <v>41.64</v>
      </c>
      <c r="F53" s="46">
        <v>0.6</v>
      </c>
      <c r="G53" s="54"/>
      <c r="H53" s="40"/>
      <c r="I53" s="40"/>
      <c r="J53" s="40"/>
      <c r="K53" s="40"/>
      <c r="L53" s="40"/>
      <c r="M53" s="40"/>
      <c r="N53" s="40"/>
      <c r="O53" s="40"/>
    </row>
    <row r="54" spans="1:15">
      <c r="A54" s="46" t="s">
        <v>160</v>
      </c>
      <c r="B54" s="46">
        <v>52.5</v>
      </c>
      <c r="C54" s="46">
        <v>0.19</v>
      </c>
      <c r="D54" s="46">
        <v>431.1</v>
      </c>
      <c r="E54" s="46">
        <v>31.63</v>
      </c>
      <c r="F54" s="46">
        <v>0.9</v>
      </c>
      <c r="G54" s="55"/>
      <c r="H54" s="56"/>
      <c r="I54" s="56"/>
      <c r="J54" s="56"/>
      <c r="K54" s="56"/>
      <c r="L54" s="56"/>
      <c r="M54" s="56"/>
      <c r="N54" s="56"/>
      <c r="O54" s="56"/>
    </row>
    <row r="55" spans="1:15">
      <c r="A55" s="46" t="s">
        <v>161</v>
      </c>
      <c r="B55" s="46">
        <v>670</v>
      </c>
      <c r="C55" s="46">
        <v>6.1</v>
      </c>
      <c r="D55" s="46">
        <v>424.1</v>
      </c>
      <c r="E55" s="46">
        <v>37.74</v>
      </c>
      <c r="F55" s="46">
        <v>3</v>
      </c>
      <c r="G55" s="57"/>
      <c r="H55" s="56"/>
      <c r="I55" s="56"/>
      <c r="J55" s="58"/>
      <c r="K55" s="58"/>
      <c r="L55" s="56"/>
      <c r="M55" s="56"/>
      <c r="N55" s="58"/>
      <c r="O55" s="59"/>
    </row>
    <row r="56" spans="1:15">
      <c r="A56" s="46" t="s">
        <v>162</v>
      </c>
      <c r="B56" s="46">
        <v>6.29</v>
      </c>
      <c r="C56" s="46">
        <v>2.7E-2</v>
      </c>
      <c r="D56" s="46">
        <v>450.6</v>
      </c>
      <c r="E56" s="46">
        <v>37.229999999999997</v>
      </c>
      <c r="F56" s="46">
        <v>0.77</v>
      </c>
      <c r="G56" s="57"/>
      <c r="H56" s="56"/>
      <c r="I56" s="56"/>
      <c r="J56" s="56"/>
      <c r="K56" s="56"/>
      <c r="L56" s="56"/>
      <c r="M56" s="56"/>
      <c r="N56" s="56"/>
      <c r="O56" s="60"/>
    </row>
    <row r="57" spans="1:15">
      <c r="A57" s="46" t="s">
        <v>163</v>
      </c>
      <c r="B57" s="46">
        <v>1.77</v>
      </c>
      <c r="C57" s="46">
        <v>7.3999999999999996E-2</v>
      </c>
      <c r="D57" s="46">
        <v>457.1</v>
      </c>
      <c r="E57" s="46">
        <v>37.15</v>
      </c>
      <c r="F57" s="46">
        <v>0.82299999999999995</v>
      </c>
      <c r="G57" s="57"/>
      <c r="H57" s="61"/>
      <c r="I57" s="61"/>
      <c r="J57" s="58"/>
      <c r="K57" s="58"/>
      <c r="L57" s="61"/>
      <c r="M57" s="61"/>
      <c r="N57" s="58"/>
      <c r="O57" s="59"/>
    </row>
    <row r="58" spans="1:15">
      <c r="A58" s="46" t="s">
        <v>164</v>
      </c>
      <c r="B58" s="46">
        <v>0.89</v>
      </c>
      <c r="C58" s="46">
        <v>4.3999999999999997E-2</v>
      </c>
      <c r="D58" s="46">
        <v>376.6</v>
      </c>
      <c r="E58" s="46">
        <v>39.770000000000003</v>
      </c>
      <c r="G58" s="57"/>
      <c r="H58" s="56"/>
      <c r="I58" s="56"/>
      <c r="J58" s="58"/>
      <c r="K58" s="58"/>
      <c r="L58" s="61"/>
      <c r="M58" s="61"/>
      <c r="N58" s="58"/>
      <c r="O58" s="59"/>
    </row>
    <row r="59" spans="1:15">
      <c r="A59" s="46" t="s">
        <v>165</v>
      </c>
      <c r="B59" s="46">
        <v>14</v>
      </c>
      <c r="C59" s="46">
        <v>0.54</v>
      </c>
      <c r="D59" s="46">
        <v>419.4</v>
      </c>
      <c r="E59" s="46">
        <v>38.06</v>
      </c>
      <c r="F59" s="46">
        <v>0.79</v>
      </c>
      <c r="G59" s="57"/>
      <c r="H59" s="58"/>
      <c r="I59" s="58"/>
      <c r="J59" s="58"/>
      <c r="K59" s="58"/>
      <c r="L59" s="58"/>
      <c r="M59" s="58"/>
      <c r="N59" s="56"/>
      <c r="O59" s="60"/>
    </row>
    <row r="60" spans="1:15">
      <c r="A60" s="46" t="s">
        <v>166</v>
      </c>
      <c r="B60" s="46">
        <v>25.5</v>
      </c>
      <c r="C60" s="46">
        <v>0.54100000000000004</v>
      </c>
      <c r="D60" s="46">
        <v>457.4</v>
      </c>
      <c r="E60" s="46">
        <v>35.770000000000003</v>
      </c>
      <c r="F60" s="46">
        <v>0.72199999999999998</v>
      </c>
      <c r="G60" s="57"/>
      <c r="H60" s="56"/>
      <c r="I60" s="56"/>
      <c r="J60" s="58"/>
      <c r="K60" s="58"/>
      <c r="L60" s="61"/>
      <c r="M60" s="61"/>
      <c r="N60" s="58"/>
      <c r="O60" s="59"/>
    </row>
    <row r="61" spans="1:15">
      <c r="A61" s="46" t="s">
        <v>167</v>
      </c>
      <c r="B61" s="46">
        <v>55.1</v>
      </c>
      <c r="C61" s="46">
        <v>1.726</v>
      </c>
      <c r="D61" s="46">
        <v>447.8</v>
      </c>
      <c r="E61" s="46">
        <v>38.35</v>
      </c>
      <c r="F61" s="46">
        <v>0.80500000000000005</v>
      </c>
      <c r="G61" s="57"/>
      <c r="H61" s="61"/>
      <c r="I61" s="61"/>
      <c r="J61" s="58"/>
      <c r="K61" s="58"/>
      <c r="L61" s="56"/>
      <c r="M61" s="56"/>
      <c r="N61" s="58"/>
      <c r="O61" s="59"/>
    </row>
    <row r="62" spans="1:15">
      <c r="A62" s="46" t="s">
        <v>168</v>
      </c>
      <c r="B62" s="46">
        <v>11.1</v>
      </c>
      <c r="C62" s="46">
        <v>2.8809999999999998</v>
      </c>
      <c r="D62" s="46">
        <v>413.3</v>
      </c>
      <c r="E62" s="46">
        <v>38.96</v>
      </c>
      <c r="F62" s="46">
        <v>2.3199999999999998</v>
      </c>
      <c r="G62" s="57"/>
      <c r="H62" s="56"/>
      <c r="I62" s="56"/>
      <c r="J62" s="58"/>
      <c r="K62" s="58"/>
      <c r="L62" s="56"/>
      <c r="M62" s="56"/>
      <c r="N62" s="56"/>
      <c r="O62" s="60"/>
    </row>
    <row r="63" spans="1:15">
      <c r="A63" s="46" t="s">
        <v>169</v>
      </c>
      <c r="B63" s="46">
        <v>7.1</v>
      </c>
      <c r="C63" s="46">
        <v>0.378</v>
      </c>
      <c r="D63" s="46">
        <v>429.8</v>
      </c>
      <c r="E63" s="46">
        <v>37.159999999999997</v>
      </c>
      <c r="F63" s="46">
        <v>0.77700000000000002</v>
      </c>
      <c r="G63" s="57"/>
      <c r="H63" s="61"/>
      <c r="I63" s="61"/>
      <c r="J63" s="58"/>
      <c r="K63" s="58"/>
      <c r="L63" s="61"/>
      <c r="M63" s="61"/>
      <c r="N63" s="58"/>
      <c r="O63" s="59"/>
    </row>
    <row r="64" spans="1:15">
      <c r="A64" s="46" t="s">
        <v>170</v>
      </c>
      <c r="B64" s="46">
        <v>348.1</v>
      </c>
      <c r="C64" s="46">
        <v>102.8</v>
      </c>
      <c r="D64" s="46">
        <v>497.4</v>
      </c>
      <c r="E64" s="46">
        <v>76.150000000000006</v>
      </c>
      <c r="F64" s="46">
        <v>44</v>
      </c>
      <c r="G64" s="57"/>
      <c r="H64" s="56"/>
      <c r="I64" s="56"/>
      <c r="J64" s="58"/>
      <c r="K64" s="58"/>
      <c r="L64" s="56"/>
      <c r="M64" s="56"/>
      <c r="N64" s="58"/>
      <c r="O64" s="59"/>
    </row>
    <row r="65" spans="1:15">
      <c r="A65" s="46" t="s">
        <v>171</v>
      </c>
      <c r="B65" s="46">
        <v>30</v>
      </c>
      <c r="C65" s="46">
        <v>2.2250000000000001</v>
      </c>
      <c r="D65" s="46">
        <v>430.8</v>
      </c>
      <c r="E65" s="46">
        <v>35.24</v>
      </c>
      <c r="F65" s="46">
        <v>0.75600000000000001</v>
      </c>
      <c r="G65" s="57"/>
      <c r="H65" s="62"/>
      <c r="I65" s="61"/>
      <c r="J65" s="58"/>
      <c r="K65" s="58"/>
      <c r="L65" s="56"/>
      <c r="M65" s="56"/>
      <c r="N65" s="58"/>
      <c r="O65" s="59"/>
    </row>
    <row r="66" spans="1:15">
      <c r="A66" s="46" t="s">
        <v>172</v>
      </c>
      <c r="B66" s="46">
        <v>208.9</v>
      </c>
      <c r="C66" s="46">
        <v>14.6</v>
      </c>
      <c r="D66" s="46">
        <v>439.9</v>
      </c>
      <c r="E66" s="46">
        <v>35.99</v>
      </c>
      <c r="F66" s="46">
        <v>0.78</v>
      </c>
      <c r="G66" s="57"/>
      <c r="H66" s="62"/>
      <c r="I66" s="62"/>
      <c r="J66" s="62"/>
      <c r="K66" s="62"/>
      <c r="L66" s="62"/>
      <c r="M66" s="56"/>
      <c r="N66" s="62"/>
      <c r="O66" s="60"/>
    </row>
    <row r="67" spans="1:15">
      <c r="A67" s="46" t="s">
        <v>173</v>
      </c>
      <c r="B67" s="46">
        <v>5.43</v>
      </c>
      <c r="C67" s="46">
        <v>0.55600000000000005</v>
      </c>
      <c r="D67" s="46">
        <v>417.7</v>
      </c>
      <c r="E67" s="46">
        <v>34.770000000000003</v>
      </c>
      <c r="F67" s="46">
        <v>0.74</v>
      </c>
      <c r="G67" s="57"/>
      <c r="H67" s="62"/>
      <c r="I67" s="62"/>
      <c r="J67" s="62"/>
      <c r="K67" s="62"/>
      <c r="L67" s="62"/>
      <c r="M67" s="56"/>
      <c r="N67" s="62"/>
      <c r="O67" s="60"/>
    </row>
    <row r="68" spans="1:15">
      <c r="A68" s="46" t="s">
        <v>174</v>
      </c>
      <c r="B68" s="46">
        <v>6.9</v>
      </c>
      <c r="C68" s="46">
        <v>1.0069999999999999</v>
      </c>
      <c r="D68" s="46">
        <v>450.5</v>
      </c>
      <c r="E68" s="46">
        <v>36.72</v>
      </c>
      <c r="F68" s="46">
        <v>0.75800000000000001</v>
      </c>
      <c r="G68" s="57"/>
      <c r="H68" s="63"/>
      <c r="I68" s="62"/>
      <c r="J68" s="62"/>
      <c r="K68" s="62"/>
      <c r="L68" s="62"/>
      <c r="M68" s="56"/>
      <c r="N68" s="62"/>
      <c r="O68" s="60"/>
    </row>
    <row r="69" spans="1:15">
      <c r="A69" s="46" t="s">
        <v>175</v>
      </c>
      <c r="B69" s="46">
        <v>2.1</v>
      </c>
      <c r="C69" s="46">
        <v>0.45900000000000002</v>
      </c>
      <c r="D69" s="46">
        <v>461.1</v>
      </c>
      <c r="E69" s="46">
        <v>34.44</v>
      </c>
      <c r="F69" s="46">
        <v>0.76300000000000001</v>
      </c>
      <c r="G69" s="57"/>
      <c r="H69" s="63"/>
      <c r="I69" s="62"/>
      <c r="J69" s="62"/>
      <c r="K69" s="62"/>
      <c r="L69" s="62"/>
      <c r="M69" s="56"/>
      <c r="N69" s="62"/>
      <c r="O69" s="64"/>
    </row>
    <row r="70" spans="1:15">
      <c r="A70" s="46" t="s">
        <v>176</v>
      </c>
      <c r="B70" s="46">
        <v>7.5</v>
      </c>
      <c r="C70" s="46">
        <v>1.744</v>
      </c>
      <c r="D70" s="46">
        <v>419.9</v>
      </c>
      <c r="E70" s="46">
        <v>36.950000000000003</v>
      </c>
      <c r="F70" s="46">
        <v>0.77700000000000002</v>
      </c>
      <c r="G70" s="57"/>
      <c r="H70" s="63"/>
      <c r="I70" s="62"/>
      <c r="J70" s="62"/>
      <c r="K70" s="62"/>
      <c r="L70" s="62"/>
      <c r="M70" s="56"/>
      <c r="N70" s="62"/>
      <c r="O70" s="60"/>
    </row>
    <row r="71" spans="1:15">
      <c r="A71" s="46" t="s">
        <v>177</v>
      </c>
      <c r="B71" s="46">
        <v>1.1639999999999999</v>
      </c>
      <c r="C71" s="46">
        <v>0.31900000000000001</v>
      </c>
      <c r="D71" s="46">
        <v>442.8</v>
      </c>
      <c r="E71" s="46">
        <v>35.92</v>
      </c>
      <c r="F71" s="46">
        <v>0.74</v>
      </c>
      <c r="G71" s="57"/>
      <c r="H71" s="63"/>
      <c r="I71" s="62"/>
      <c r="J71" s="62"/>
      <c r="K71" s="62"/>
      <c r="L71" s="62"/>
      <c r="M71" s="56"/>
      <c r="N71" s="62"/>
      <c r="O71" s="64"/>
    </row>
    <row r="72" spans="1:15">
      <c r="A72" s="46" t="s">
        <v>178</v>
      </c>
      <c r="B72" s="46">
        <v>6.99</v>
      </c>
      <c r="C72" s="46">
        <v>2.2629999999999999</v>
      </c>
      <c r="D72" s="46">
        <v>426.5</v>
      </c>
      <c r="E72" s="46">
        <v>35.97</v>
      </c>
      <c r="F72" s="46">
        <v>0.754</v>
      </c>
      <c r="G72" s="57"/>
      <c r="H72" s="63"/>
      <c r="I72" s="62"/>
      <c r="J72" s="62"/>
      <c r="K72" s="62"/>
      <c r="L72" s="62"/>
      <c r="M72" s="56"/>
      <c r="N72" s="62"/>
      <c r="O72" s="60"/>
    </row>
    <row r="73" spans="1:15">
      <c r="A73" s="46" t="s">
        <v>179</v>
      </c>
      <c r="B73" s="46">
        <v>38.4</v>
      </c>
      <c r="C73" s="46">
        <v>14.7</v>
      </c>
      <c r="D73" s="46">
        <v>449.9</v>
      </c>
      <c r="E73" s="46">
        <v>38.25</v>
      </c>
      <c r="F73" s="46">
        <v>0.77</v>
      </c>
      <c r="G73" s="57"/>
      <c r="H73" s="63"/>
      <c r="I73" s="62"/>
      <c r="J73" s="62"/>
      <c r="K73" s="62"/>
      <c r="L73" s="62"/>
      <c r="M73" s="56"/>
      <c r="N73" s="62"/>
      <c r="O73" s="60"/>
    </row>
    <row r="74" spans="1:15">
      <c r="A74" s="46" t="s">
        <v>180</v>
      </c>
      <c r="B74" s="46">
        <v>1.4</v>
      </c>
      <c r="C74" s="46">
        <v>0.52</v>
      </c>
      <c r="D74" s="46">
        <v>449.4</v>
      </c>
      <c r="E74" s="46">
        <v>37.869999999999997</v>
      </c>
      <c r="F74" s="46">
        <v>0.76</v>
      </c>
      <c r="G74" s="57"/>
      <c r="H74" s="63"/>
      <c r="I74" s="62"/>
      <c r="J74" s="62"/>
      <c r="K74" s="62"/>
      <c r="L74" s="62"/>
      <c r="M74" s="56"/>
      <c r="N74" s="62"/>
      <c r="O74" s="64"/>
    </row>
    <row r="75" spans="1:15">
      <c r="A75" s="46" t="s">
        <v>181</v>
      </c>
      <c r="B75" s="46">
        <v>3.87</v>
      </c>
      <c r="C75" s="46">
        <v>1.472</v>
      </c>
      <c r="D75" s="46">
        <v>426</v>
      </c>
      <c r="E75" s="46">
        <v>37.43</v>
      </c>
      <c r="F75" s="46">
        <v>0.76400000000000001</v>
      </c>
      <c r="G75" s="57"/>
      <c r="H75" s="63"/>
      <c r="I75" s="62"/>
      <c r="J75" s="62"/>
      <c r="K75" s="62"/>
      <c r="L75" s="62"/>
      <c r="M75" s="56"/>
      <c r="N75" s="62"/>
      <c r="O75" s="60"/>
    </row>
    <row r="76" spans="1:15">
      <c r="A76" s="46" t="s">
        <v>182</v>
      </c>
      <c r="B76" s="46">
        <v>0.51200000000000001</v>
      </c>
      <c r="C76" s="46">
        <v>0.249</v>
      </c>
      <c r="D76" s="46">
        <v>420.1</v>
      </c>
      <c r="E76" s="46">
        <v>37.549999999999997</v>
      </c>
      <c r="F76" s="46">
        <v>0.75</v>
      </c>
      <c r="G76" s="57"/>
      <c r="H76" s="63"/>
      <c r="I76" s="62"/>
      <c r="J76" s="62"/>
      <c r="K76" s="62"/>
      <c r="L76" s="62"/>
      <c r="M76" s="56"/>
      <c r="N76" s="62"/>
      <c r="O76" s="60"/>
    </row>
    <row r="77" spans="1:15">
      <c r="A77" s="46" t="s">
        <v>183</v>
      </c>
      <c r="B77" s="46">
        <v>3.71</v>
      </c>
      <c r="C77" s="46">
        <v>1.5009999999999999</v>
      </c>
      <c r="D77" s="46">
        <v>461.5</v>
      </c>
      <c r="E77" s="46">
        <v>39.950000000000003</v>
      </c>
      <c r="F77" s="46">
        <v>0.73799999999999999</v>
      </c>
      <c r="G77" s="57"/>
      <c r="H77" s="63"/>
      <c r="I77" s="62"/>
      <c r="J77" s="62"/>
      <c r="K77" s="62"/>
      <c r="L77" s="62"/>
      <c r="M77" s="56"/>
      <c r="N77" s="62"/>
      <c r="O77" s="65"/>
    </row>
    <row r="78" spans="1:15">
      <c r="A78" s="46" t="s">
        <v>184</v>
      </c>
      <c r="B78" s="46">
        <v>0.57999999999999996</v>
      </c>
      <c r="C78" s="46">
        <v>0.23400000000000001</v>
      </c>
      <c r="D78" s="46">
        <v>434.7</v>
      </c>
      <c r="E78" s="46">
        <v>37.71</v>
      </c>
      <c r="F78" s="46">
        <v>0.748</v>
      </c>
      <c r="G78" s="57"/>
      <c r="H78" s="63"/>
      <c r="I78" s="62"/>
      <c r="J78" s="62"/>
      <c r="K78" s="62"/>
      <c r="L78" s="62"/>
      <c r="M78" s="56"/>
      <c r="N78" s="62"/>
      <c r="O78" s="65"/>
    </row>
    <row r="79" spans="1:15">
      <c r="G79" s="57"/>
      <c r="H79" s="63"/>
      <c r="I79" s="62"/>
      <c r="J79" s="62"/>
      <c r="K79" s="62"/>
      <c r="L79" s="62"/>
      <c r="M79" s="56"/>
      <c r="N79" s="62"/>
      <c r="O79" s="65"/>
    </row>
    <row r="80" spans="1:15">
      <c r="G80" s="57"/>
      <c r="H80" s="63"/>
      <c r="I80" s="62"/>
      <c r="J80" s="62"/>
      <c r="K80" s="62"/>
      <c r="L80" s="62"/>
      <c r="M80" s="56"/>
      <c r="N80" s="62"/>
      <c r="O80" s="65"/>
    </row>
    <row r="81" spans="6:45">
      <c r="G81" s="57"/>
      <c r="H81" s="63"/>
      <c r="I81" s="62"/>
      <c r="J81" s="62"/>
      <c r="K81" s="62"/>
      <c r="L81" s="62"/>
      <c r="M81" s="56"/>
      <c r="N81" s="62"/>
      <c r="O81" s="65"/>
    </row>
    <row r="82" spans="6:45">
      <c r="G82" s="57"/>
      <c r="H82" s="63"/>
      <c r="I82" s="62"/>
      <c r="J82" s="62"/>
      <c r="K82" s="62"/>
      <c r="L82" s="62"/>
      <c r="M82" s="56"/>
      <c r="N82" s="62"/>
      <c r="O82" s="65"/>
    </row>
    <row r="84" spans="6:45">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6:45">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6:45">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6:45">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6:45">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6:45">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6:45">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6:45">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6:45">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row>
  </sheetData>
  <mergeCells count="6">
    <mergeCell ref="A51:F51"/>
    <mergeCell ref="H2:I2"/>
    <mergeCell ref="A1:J1"/>
    <mergeCell ref="A2:G2"/>
    <mergeCell ref="A18:F18"/>
    <mergeCell ref="A34:F3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D7AB0-79CC-6445-9A34-9CC3AAD99594}">
  <dimension ref="A1:O61"/>
  <sheetViews>
    <sheetView zoomScaleNormal="100" workbookViewId="0">
      <selection activeCell="I8" sqref="I8:I9"/>
    </sheetView>
  </sheetViews>
  <sheetFormatPr baseColWidth="10" defaultRowHeight="16"/>
  <cols>
    <col min="1" max="1" width="8.33203125" style="46" bestFit="1" customWidth="1"/>
    <col min="2" max="2" width="7.5" style="46" bestFit="1" customWidth="1"/>
    <col min="3" max="3" width="8.6640625" style="46" bestFit="1" customWidth="1"/>
    <col min="4" max="4" width="10.5" style="46" bestFit="1" customWidth="1"/>
    <col min="5" max="5" width="8.6640625" style="46" bestFit="1" customWidth="1"/>
    <col min="6" max="6" width="11.1640625" style="46" bestFit="1" customWidth="1"/>
    <col min="7" max="7" width="1.83203125" style="46" customWidth="1"/>
    <col min="8" max="8" width="18.5" style="46" bestFit="1" customWidth="1"/>
    <col min="9" max="16384" width="10.83203125" style="46"/>
  </cols>
  <sheetData>
    <row r="1" spans="1:15" ht="17" thickBot="1">
      <c r="A1" s="193" t="s">
        <v>542</v>
      </c>
      <c r="B1" s="194"/>
      <c r="C1" s="194"/>
      <c r="D1" s="194"/>
      <c r="E1" s="194"/>
      <c r="F1" s="194"/>
      <c r="G1" s="194"/>
      <c r="H1" s="194"/>
      <c r="I1" s="11"/>
      <c r="J1" s="11"/>
      <c r="K1" s="11"/>
      <c r="L1" s="11"/>
      <c r="M1" s="11"/>
      <c r="N1" s="11"/>
      <c r="O1" s="11"/>
    </row>
    <row r="2" spans="1:15" ht="17" thickBot="1">
      <c r="A2" s="148"/>
      <c r="B2" s="194" t="s">
        <v>96</v>
      </c>
      <c r="C2" s="194"/>
      <c r="D2" s="194"/>
      <c r="E2" s="194"/>
      <c r="F2" s="194"/>
      <c r="G2" s="194"/>
      <c r="H2" s="194"/>
      <c r="I2" s="11"/>
      <c r="J2" s="11"/>
      <c r="K2" s="11"/>
      <c r="L2" s="11"/>
      <c r="M2" s="11"/>
      <c r="N2" s="11"/>
      <c r="O2" s="11"/>
    </row>
    <row r="3" spans="1:15">
      <c r="A3" s="149"/>
      <c r="B3" s="185" t="s">
        <v>0</v>
      </c>
      <c r="C3" s="185"/>
      <c r="D3" s="185"/>
      <c r="E3" s="185"/>
      <c r="F3" s="185"/>
      <c r="G3" s="69"/>
      <c r="H3" s="69" t="s">
        <v>5</v>
      </c>
      <c r="I3" s="13"/>
      <c r="J3" s="13"/>
      <c r="K3" s="13"/>
      <c r="L3" s="13"/>
      <c r="N3" s="13"/>
      <c r="O3" s="13"/>
    </row>
    <row r="4" spans="1:15">
      <c r="B4" s="201" t="s">
        <v>269</v>
      </c>
      <c r="C4" s="201"/>
      <c r="D4" s="201"/>
      <c r="E4" s="201"/>
      <c r="F4" s="201"/>
      <c r="G4" s="106"/>
      <c r="H4" s="106" t="s">
        <v>269</v>
      </c>
      <c r="I4" s="106"/>
    </row>
    <row r="5" spans="1:15" ht="17" thickBot="1">
      <c r="A5" s="47" t="s">
        <v>51</v>
      </c>
      <c r="B5" s="51" t="s">
        <v>130</v>
      </c>
      <c r="C5" s="51" t="s">
        <v>158</v>
      </c>
      <c r="D5" s="51" t="s">
        <v>117</v>
      </c>
      <c r="E5" s="51" t="s">
        <v>134</v>
      </c>
      <c r="F5" s="51" t="s">
        <v>59</v>
      </c>
      <c r="G5" s="51"/>
      <c r="H5" s="51" t="s">
        <v>125</v>
      </c>
    </row>
    <row r="6" spans="1:15" s="106" customFormat="1" ht="17" thickTop="1">
      <c r="A6" s="106" t="s">
        <v>52</v>
      </c>
      <c r="B6" s="106">
        <v>7</v>
      </c>
      <c r="C6" s="106">
        <v>12</v>
      </c>
      <c r="D6" s="106">
        <v>9</v>
      </c>
      <c r="E6" s="106">
        <v>10</v>
      </c>
      <c r="F6" s="106">
        <v>6</v>
      </c>
      <c r="H6" s="106">
        <v>11</v>
      </c>
    </row>
    <row r="7" spans="1:15">
      <c r="A7" s="46" t="s">
        <v>159</v>
      </c>
      <c r="B7" s="145">
        <v>0.10845464083188978</v>
      </c>
      <c r="C7" s="145">
        <v>5.7689620645305729E-2</v>
      </c>
      <c r="D7" s="145">
        <v>0.12975854372540613</v>
      </c>
      <c r="E7" s="145">
        <v>7.5658290628036515E-2</v>
      </c>
      <c r="F7" s="145">
        <v>9.7478814996239976E-2</v>
      </c>
      <c r="G7" s="145"/>
      <c r="H7" s="145">
        <v>4.8590492696879428E-2</v>
      </c>
    </row>
    <row r="8" spans="1:15">
      <c r="A8" s="46" t="s">
        <v>160</v>
      </c>
      <c r="B8" s="145">
        <v>0.14196503911865388</v>
      </c>
      <c r="C8" s="145">
        <v>7.204975501037672E-2</v>
      </c>
      <c r="D8" s="145">
        <v>0.10109178058476077</v>
      </c>
      <c r="E8" s="145">
        <v>7.4956816883547162E-2</v>
      </c>
      <c r="F8" s="145">
        <v>5.6375229292768551E-2</v>
      </c>
      <c r="G8" s="145"/>
      <c r="H8" s="145">
        <v>8.1374367875546708E-2</v>
      </c>
    </row>
    <row r="9" spans="1:15">
      <c r="A9" s="46" t="s">
        <v>161</v>
      </c>
      <c r="B9" s="85">
        <v>14.247483759623719</v>
      </c>
      <c r="C9" s="85">
        <v>28.223765703490312</v>
      </c>
      <c r="D9" s="85">
        <v>32.596861112095887</v>
      </c>
      <c r="E9" s="85">
        <v>22.748079954463719</v>
      </c>
      <c r="F9" s="85">
        <v>17.704658442579053</v>
      </c>
      <c r="G9" s="85"/>
      <c r="H9" s="85">
        <v>38.108172523884441</v>
      </c>
    </row>
    <row r="10" spans="1:15">
      <c r="A10" s="46" t="s">
        <v>162</v>
      </c>
      <c r="B10" s="145">
        <v>3.682222804681215E-2</v>
      </c>
      <c r="C10" s="145">
        <v>1.3923812351532788E-3</v>
      </c>
      <c r="D10" s="145">
        <v>1.0350764895586175E-2</v>
      </c>
      <c r="E10" s="145">
        <v>1.211079667999696E-3</v>
      </c>
      <c r="F10" s="145">
        <v>7.8905130500480953E-4</v>
      </c>
      <c r="G10" s="145"/>
      <c r="H10" s="145">
        <v>2.2123933428771355E-3</v>
      </c>
    </row>
    <row r="11" spans="1:15">
      <c r="A11" s="46" t="s">
        <v>163</v>
      </c>
      <c r="B11" s="145">
        <v>1.7337423021841259E-2</v>
      </c>
      <c r="C11" s="145">
        <v>1.6609653379649864E-3</v>
      </c>
      <c r="D11" s="145">
        <v>3.7690195909113561E-3</v>
      </c>
      <c r="E11" s="145">
        <v>6.5907181571325585E-4</v>
      </c>
      <c r="F11" s="145">
        <v>4.2356665892023197E-3</v>
      </c>
      <c r="G11" s="145"/>
      <c r="H11" s="145">
        <v>2.9875793025801751E-3</v>
      </c>
    </row>
    <row r="12" spans="1:15">
      <c r="A12" s="46" t="s">
        <v>164</v>
      </c>
      <c r="B12" s="145">
        <v>9.7052994511185404E-4</v>
      </c>
      <c r="C12" s="145">
        <v>1.2671549451753028E-3</v>
      </c>
      <c r="D12" s="145">
        <v>1.6725453187536033E-3</v>
      </c>
      <c r="E12" s="145">
        <v>1.4361796363472703E-3</v>
      </c>
      <c r="F12" s="145">
        <v>1.1784345288221025E-3</v>
      </c>
      <c r="G12" s="145"/>
      <c r="H12" s="145">
        <v>1.0438757249133612E-3</v>
      </c>
    </row>
    <row r="13" spans="1:15">
      <c r="A13" s="46" t="s">
        <v>165</v>
      </c>
      <c r="B13" s="145">
        <v>7.8508991503277326E-3</v>
      </c>
      <c r="C13" s="145">
        <v>7.4958870843645298E-3</v>
      </c>
      <c r="D13" s="145">
        <v>1.0757318939858906E-2</v>
      </c>
      <c r="E13" s="145">
        <v>5.6602469833684256E-3</v>
      </c>
      <c r="F13" s="145">
        <v>5.5230818277961641E-3</v>
      </c>
      <c r="G13" s="145"/>
      <c r="H13" s="145">
        <v>6.2507996776956327E-3</v>
      </c>
    </row>
    <row r="14" spans="1:15">
      <c r="A14" s="46" t="s">
        <v>166</v>
      </c>
      <c r="B14" s="145">
        <v>0.3146824324225192</v>
      </c>
      <c r="C14" s="145">
        <v>0.52123364294008623</v>
      </c>
      <c r="D14" s="145">
        <v>0.60519834303251541</v>
      </c>
      <c r="E14" s="145">
        <v>0.41306057271736157</v>
      </c>
      <c r="F14" s="145">
        <v>0.24593347469302274</v>
      </c>
      <c r="G14" s="145"/>
      <c r="H14" s="145">
        <v>0.3943706012040506</v>
      </c>
    </row>
    <row r="15" spans="1:15">
      <c r="A15" s="46" t="s">
        <v>167</v>
      </c>
      <c r="B15" s="145">
        <v>0.40304192363990038</v>
      </c>
      <c r="C15" s="145">
        <v>0.69360794881018972</v>
      </c>
      <c r="D15" s="145">
        <v>1.0751920880633248</v>
      </c>
      <c r="E15" s="145">
        <v>0.6588956567219928</v>
      </c>
      <c r="F15" s="145">
        <v>0.40051571016359472</v>
      </c>
      <c r="G15" s="145"/>
      <c r="H15" s="145">
        <v>0.67338822239408602</v>
      </c>
    </row>
    <row r="16" spans="1:15">
      <c r="A16" s="46" t="s">
        <v>168</v>
      </c>
      <c r="B16" s="145">
        <v>0.73844734638074538</v>
      </c>
      <c r="C16" s="145">
        <v>0.9000746354996938</v>
      </c>
      <c r="D16" s="145">
        <v>0.85428429515139337</v>
      </c>
      <c r="E16" s="145">
        <v>0.55671946411237727</v>
      </c>
      <c r="F16" s="145">
        <v>0.36204100205486189</v>
      </c>
      <c r="G16" s="145"/>
      <c r="H16" s="145">
        <v>0.3905225844640961</v>
      </c>
    </row>
    <row r="17" spans="1:8">
      <c r="A17" s="46" t="s">
        <v>169</v>
      </c>
      <c r="B17" s="145">
        <v>3.6762085867296693E-2</v>
      </c>
      <c r="C17" s="145">
        <v>5.9258584948467752E-2</v>
      </c>
      <c r="D17" s="145">
        <v>0.11370722036527527</v>
      </c>
      <c r="E17" s="145">
        <v>7.858092080308357E-2</v>
      </c>
      <c r="F17" s="145">
        <v>4.4817868084235872E-2</v>
      </c>
      <c r="G17" s="145"/>
      <c r="H17" s="145">
        <v>7.8471288514775014E-2</v>
      </c>
    </row>
    <row r="18" spans="1:8">
      <c r="A18" s="46" t="s">
        <v>170</v>
      </c>
      <c r="B18" s="146">
        <v>594.14416701014238</v>
      </c>
      <c r="C18" s="146">
        <v>690.42433449965256</v>
      </c>
      <c r="D18" s="146">
        <v>806.67770745648136</v>
      </c>
      <c r="E18" s="146">
        <v>772.75650166517244</v>
      </c>
      <c r="F18" s="146">
        <v>747.71395288833719</v>
      </c>
      <c r="G18" s="146"/>
      <c r="H18" s="146">
        <v>865.13046663983073</v>
      </c>
    </row>
    <row r="19" spans="1:8">
      <c r="A19" s="46" t="s">
        <v>171</v>
      </c>
      <c r="B19" s="145">
        <v>0.17380776148315694</v>
      </c>
      <c r="C19" s="145">
        <v>0.25168792136915286</v>
      </c>
      <c r="D19" s="145">
        <v>0.50884555088093841</v>
      </c>
      <c r="E19" s="145">
        <v>0.32301937453786966</v>
      </c>
      <c r="F19" s="145">
        <v>0.16137274311301072</v>
      </c>
      <c r="G19" s="145"/>
      <c r="H19" s="145">
        <v>0.359320064269044</v>
      </c>
    </row>
    <row r="20" spans="1:8">
      <c r="A20" s="46" t="s">
        <v>172</v>
      </c>
      <c r="B20" s="145">
        <v>0.10290992292045444</v>
      </c>
      <c r="C20" s="145">
        <v>1.8901768704678884E-2</v>
      </c>
      <c r="D20" s="145">
        <v>0.13563791081825488</v>
      </c>
      <c r="E20" s="145">
        <v>1.3528527735852855E-2</v>
      </c>
      <c r="F20" s="145">
        <v>3.8188674962110092E-2</v>
      </c>
      <c r="G20" s="145"/>
      <c r="H20" s="145">
        <v>3.5792796366250622E-2</v>
      </c>
    </row>
    <row r="21" spans="1:8">
      <c r="A21" s="46" t="s">
        <v>173</v>
      </c>
      <c r="B21" s="145">
        <v>8.1106108092412858E-3</v>
      </c>
      <c r="C21" s="145">
        <v>5.2333087425007509E-3</v>
      </c>
      <c r="D21" s="145">
        <v>5.7586991464940599E-3</v>
      </c>
      <c r="E21" s="145">
        <v>2.4813474885185187E-3</v>
      </c>
      <c r="F21" s="145">
        <v>1.6023223140992423E-3</v>
      </c>
      <c r="G21" s="145"/>
      <c r="H21" s="145">
        <v>4.7774494108955099E-3</v>
      </c>
    </row>
    <row r="22" spans="1:8">
      <c r="A22" s="46" t="s">
        <v>174</v>
      </c>
      <c r="B22" s="145">
        <v>3.4904309139516858E-2</v>
      </c>
      <c r="C22" s="145">
        <v>4.7168561100139485E-2</v>
      </c>
      <c r="D22" s="145">
        <v>8.5444093813982366E-2</v>
      </c>
      <c r="E22" s="145">
        <v>3.7130128355744821E-2</v>
      </c>
      <c r="F22" s="145">
        <v>3.8514788003185751E-2</v>
      </c>
      <c r="G22" s="145"/>
      <c r="H22" s="145">
        <v>4.8592533691048163E-2</v>
      </c>
    </row>
    <row r="23" spans="1:8">
      <c r="A23" s="46" t="s">
        <v>175</v>
      </c>
      <c r="B23" s="145">
        <v>0.10700425344382777</v>
      </c>
      <c r="C23" s="145">
        <v>0.13392409919587214</v>
      </c>
      <c r="D23" s="145">
        <v>0.25163452742377218</v>
      </c>
      <c r="E23" s="145">
        <v>0.20232069099310665</v>
      </c>
      <c r="F23" s="145">
        <v>0.12996168239556105</v>
      </c>
      <c r="G23" s="145"/>
      <c r="H23" s="145">
        <v>0.17832883166595562</v>
      </c>
    </row>
    <row r="24" spans="1:8">
      <c r="A24" s="46" t="s">
        <v>176</v>
      </c>
      <c r="B24" s="145">
        <v>4.2287671027692299E-2</v>
      </c>
      <c r="C24" s="145">
        <v>2.7866073205584072E-2</v>
      </c>
      <c r="D24" s="145">
        <v>4.9642996109977328E-2</v>
      </c>
      <c r="E24" s="145">
        <v>2.85850596322225E-2</v>
      </c>
      <c r="F24" s="145">
        <v>2.1115970953604141E-2</v>
      </c>
      <c r="G24" s="145"/>
      <c r="H24" s="145">
        <v>4.1623515551072368E-2</v>
      </c>
    </row>
    <row r="25" spans="1:8">
      <c r="A25" s="46" t="s">
        <v>177</v>
      </c>
      <c r="B25" s="145">
        <v>2.2571222817767758E-3</v>
      </c>
      <c r="C25" s="145">
        <v>3.6163539857471203E-3</v>
      </c>
      <c r="D25" s="145">
        <v>6.0305534255207177E-3</v>
      </c>
      <c r="E25" s="145">
        <v>3.6764907698212008E-3</v>
      </c>
      <c r="F25" s="145">
        <v>3.4998841617519725E-3</v>
      </c>
      <c r="G25" s="145"/>
      <c r="H25" s="145">
        <v>4.885617702766412E-3</v>
      </c>
    </row>
    <row r="26" spans="1:8">
      <c r="A26" s="46" t="s">
        <v>178</v>
      </c>
      <c r="B26" s="145">
        <v>1.7096465623659834E-2</v>
      </c>
      <c r="C26" s="145">
        <v>1.5507977652319054E-2</v>
      </c>
      <c r="D26" s="145">
        <v>2.5681334247255588E-2</v>
      </c>
      <c r="E26" s="145">
        <v>2.4789210597030549E-2</v>
      </c>
      <c r="F26" s="145">
        <v>9.8325905675418507E-3</v>
      </c>
      <c r="G26" s="145"/>
      <c r="H26" s="145">
        <v>1.6222696252820849E-2</v>
      </c>
    </row>
    <row r="27" spans="1:8">
      <c r="A27" s="46" t="s">
        <v>179</v>
      </c>
      <c r="B27" s="145">
        <v>6.2499334067180258E-2</v>
      </c>
      <c r="C27" s="145">
        <v>6.6929229855373737E-2</v>
      </c>
      <c r="D27" s="145">
        <v>0.12372373262732975</v>
      </c>
      <c r="E27" s="145">
        <v>9.9023332203805603E-2</v>
      </c>
      <c r="F27" s="145">
        <v>5.4041111311699148E-2</v>
      </c>
      <c r="G27" s="145"/>
      <c r="H27" s="145">
        <v>7.7105782316062563E-2</v>
      </c>
    </row>
    <row r="28" spans="1:8">
      <c r="A28" s="46" t="s">
        <v>180</v>
      </c>
      <c r="B28" s="145">
        <v>3.9405383487686931E-3</v>
      </c>
      <c r="C28" s="145">
        <v>3.3773565110300496E-3</v>
      </c>
      <c r="D28" s="145">
        <v>5.3467572712794812E-3</v>
      </c>
      <c r="E28" s="145">
        <v>4.1568016991887554E-3</v>
      </c>
      <c r="F28" s="145">
        <v>2.0956859199492937E-3</v>
      </c>
      <c r="G28" s="145"/>
      <c r="H28" s="145">
        <v>2.8614346240940121E-3</v>
      </c>
    </row>
    <row r="29" spans="1:8">
      <c r="A29" s="46" t="s">
        <v>181</v>
      </c>
      <c r="B29" s="145">
        <v>5.1963176542645286E-3</v>
      </c>
      <c r="C29" s="145">
        <v>5.7742557534543101E-3</v>
      </c>
      <c r="D29" s="145">
        <v>1.3892649641152072E-2</v>
      </c>
      <c r="E29" s="145">
        <v>5.2576091307645016E-3</v>
      </c>
      <c r="F29" s="145">
        <v>3.41841562610605E-3</v>
      </c>
      <c r="G29" s="145"/>
      <c r="H29" s="145">
        <v>6.0486168637797315E-3</v>
      </c>
    </row>
    <row r="30" spans="1:8">
      <c r="A30" s="46" t="s">
        <v>182</v>
      </c>
      <c r="B30" s="145">
        <v>1.4856728365223208E-3</v>
      </c>
      <c r="C30" s="145">
        <v>1.380691578393355E-3</v>
      </c>
      <c r="D30" s="145">
        <v>2.5926460003708961E-3</v>
      </c>
      <c r="E30" s="145">
        <v>1.3797375529422326E-3</v>
      </c>
      <c r="F30" s="145">
        <v>4.7076154604501404E-4</v>
      </c>
      <c r="G30" s="145"/>
      <c r="H30" s="145">
        <v>1.3047338982459153E-3</v>
      </c>
    </row>
    <row r="31" spans="1:8">
      <c r="A31" s="46" t="s">
        <v>183</v>
      </c>
      <c r="B31" s="145">
        <v>2.4464201873318908E-2</v>
      </c>
      <c r="C31" s="145">
        <v>8.5419013558130034E-3</v>
      </c>
      <c r="D31" s="145">
        <v>2.1621549384496019E-2</v>
      </c>
      <c r="E31" s="145">
        <v>8.6413290241623576E-3</v>
      </c>
      <c r="F31" s="145">
        <v>7.7669400150338075E-3</v>
      </c>
      <c r="G31" s="145"/>
      <c r="H31" s="145">
        <v>6.9718128658093417E-3</v>
      </c>
    </row>
    <row r="32" spans="1:8">
      <c r="A32" s="46" t="s">
        <v>184</v>
      </c>
      <c r="B32" s="145">
        <v>2.2418120696799881E-3</v>
      </c>
      <c r="C32" s="145">
        <v>2.1930624433648517E-3</v>
      </c>
      <c r="D32" s="145">
        <v>1.5800134592512454E-3</v>
      </c>
      <c r="E32" s="145">
        <v>2.2840127023364873E-3</v>
      </c>
      <c r="F32" s="145">
        <v>1.7934491621884774E-3</v>
      </c>
      <c r="G32" s="145"/>
      <c r="H32" s="145">
        <v>1.2421620228028332E-3</v>
      </c>
    </row>
    <row r="34" spans="1:13">
      <c r="A34" s="67"/>
      <c r="B34" s="200" t="s">
        <v>92</v>
      </c>
      <c r="C34" s="200"/>
      <c r="D34" s="200"/>
      <c r="E34" s="200"/>
      <c r="F34" s="200"/>
      <c r="G34" s="200"/>
      <c r="H34" s="200"/>
      <c r="I34" s="67"/>
      <c r="J34" s="67"/>
      <c r="K34" s="67"/>
      <c r="L34" s="67"/>
      <c r="M34" s="67"/>
    </row>
    <row r="35" spans="1:13">
      <c r="A35" s="46" t="s">
        <v>159</v>
      </c>
      <c r="B35" s="145">
        <v>0.12361379809736647</v>
      </c>
      <c r="C35" s="145">
        <v>5.6291250522314609E-2</v>
      </c>
      <c r="D35" s="145">
        <v>7.1619094414301435E-2</v>
      </c>
      <c r="E35" s="145">
        <v>7.4627995252765131E-2</v>
      </c>
      <c r="F35" s="145">
        <v>6.970336786891479E-2</v>
      </c>
      <c r="G35" s="145"/>
      <c r="H35" s="145">
        <v>6.2240569922608124E-2</v>
      </c>
      <c r="I35" s="145"/>
    </row>
    <row r="36" spans="1:13">
      <c r="A36" s="46" t="s">
        <v>160</v>
      </c>
      <c r="B36" s="145">
        <v>0.11450035662448357</v>
      </c>
      <c r="C36" s="145">
        <v>6.4949605656959217E-2</v>
      </c>
      <c r="D36" s="145">
        <v>2.375241902320303E-2</v>
      </c>
      <c r="E36" s="145">
        <v>0.10546973374080026</v>
      </c>
      <c r="F36" s="145">
        <v>0.1304169354916124</v>
      </c>
      <c r="G36" s="145"/>
      <c r="H36" s="145">
        <v>0.16305453468645428</v>
      </c>
      <c r="I36" s="145"/>
    </row>
    <row r="37" spans="1:13">
      <c r="A37" s="46" t="s">
        <v>161</v>
      </c>
      <c r="B37" s="145">
        <v>2.399331577768014</v>
      </c>
      <c r="C37" s="145">
        <v>3.2409086501238002</v>
      </c>
      <c r="D37" s="145">
        <v>4.7913234293788465</v>
      </c>
      <c r="E37" s="145">
        <v>4.1148668870882554</v>
      </c>
      <c r="F37" s="145">
        <v>0.51535481980182307</v>
      </c>
      <c r="G37" s="145"/>
      <c r="H37" s="145">
        <v>7.7379377119587733</v>
      </c>
      <c r="I37" s="145"/>
    </row>
    <row r="38" spans="1:13">
      <c r="A38" s="46" t="s">
        <v>162</v>
      </c>
      <c r="B38" s="145">
        <v>8.0608016732388529E-2</v>
      </c>
      <c r="C38" s="145">
        <v>2.0625633718844194E-3</v>
      </c>
      <c r="D38" s="145">
        <v>1.9177971990766835E-2</v>
      </c>
      <c r="E38" s="145">
        <v>1.3984546185387449E-3</v>
      </c>
      <c r="F38" s="145">
        <v>2.6986691551122315E-4</v>
      </c>
      <c r="G38" s="145"/>
      <c r="H38" s="145">
        <v>3.3164238638661112E-3</v>
      </c>
      <c r="I38" s="145"/>
    </row>
    <row r="39" spans="1:13">
      <c r="A39" s="46" t="s">
        <v>163</v>
      </c>
      <c r="B39" s="145">
        <v>2.1986635390889058E-2</v>
      </c>
      <c r="C39" s="145">
        <v>1.6808074766600603E-3</v>
      </c>
      <c r="D39" s="145">
        <v>8.636940956247053E-3</v>
      </c>
      <c r="E39" s="145">
        <v>8.1977648271219303E-5</v>
      </c>
      <c r="F39" s="145">
        <v>7.2223079009227616E-3</v>
      </c>
      <c r="G39" s="145"/>
      <c r="H39" s="145">
        <v>4.7890273728205847E-3</v>
      </c>
      <c r="I39" s="145"/>
    </row>
    <row r="40" spans="1:13">
      <c r="A40" s="46" t="s">
        <v>164</v>
      </c>
      <c r="B40" s="145">
        <v>3.6527487738331819E-4</v>
      </c>
      <c r="C40" s="145">
        <v>1.0966640383347551E-3</v>
      </c>
      <c r="D40" s="145">
        <v>9.1719487485527544E-4</v>
      </c>
      <c r="E40" s="145">
        <v>1.0038764364708405E-3</v>
      </c>
      <c r="F40" s="145"/>
      <c r="G40" s="145"/>
      <c r="H40" s="145">
        <v>1.6018819940997967E-3</v>
      </c>
      <c r="I40" s="145"/>
    </row>
    <row r="41" spans="1:13">
      <c r="A41" s="46" t="s">
        <v>165</v>
      </c>
      <c r="B41" s="145">
        <v>7.3156617897144078E-3</v>
      </c>
      <c r="C41" s="145">
        <v>1.144277394497132E-2</v>
      </c>
      <c r="D41" s="145">
        <v>1.4938811399173427E-2</v>
      </c>
      <c r="E41" s="145">
        <v>7.3522925916134994E-3</v>
      </c>
      <c r="F41" s="145">
        <v>4.681272276468325E-3</v>
      </c>
      <c r="G41" s="145"/>
      <c r="H41" s="145">
        <v>5.6064649512714143E-3</v>
      </c>
      <c r="I41" s="145"/>
    </row>
    <row r="42" spans="1:13">
      <c r="A42" s="46" t="s">
        <v>166</v>
      </c>
      <c r="B42" s="145">
        <v>8.9657906030650464E-2</v>
      </c>
      <c r="C42" s="145">
        <v>0.21044789721048651</v>
      </c>
      <c r="D42" s="145">
        <v>0.17493005951016424</v>
      </c>
      <c r="E42" s="145">
        <v>0.10500355356767734</v>
      </c>
      <c r="F42" s="145">
        <v>3.623268047713768E-2</v>
      </c>
      <c r="G42" s="145"/>
      <c r="H42" s="145">
        <v>0.11574304904704781</v>
      </c>
      <c r="I42" s="145"/>
    </row>
    <row r="43" spans="1:13">
      <c r="A43" s="46" t="s">
        <v>167</v>
      </c>
      <c r="B43" s="145">
        <v>0.15556104009025418</v>
      </c>
      <c r="C43" s="145">
        <v>0.20798898134157426</v>
      </c>
      <c r="D43" s="145">
        <v>0.39186885628872598</v>
      </c>
      <c r="E43" s="145">
        <v>0.10221222556933911</v>
      </c>
      <c r="F43" s="145">
        <v>3.470744230719932E-2</v>
      </c>
      <c r="G43" s="145"/>
      <c r="H43" s="145">
        <v>0.20877116913971425</v>
      </c>
      <c r="I43" s="145"/>
    </row>
    <row r="44" spans="1:13">
      <c r="A44" s="46" t="s">
        <v>168</v>
      </c>
      <c r="B44" s="145">
        <v>0.27640740578950157</v>
      </c>
      <c r="C44" s="145">
        <v>0.115075473681912</v>
      </c>
      <c r="D44" s="145">
        <v>0.21828857392883586</v>
      </c>
      <c r="E44" s="145">
        <v>0.14772579042324094</v>
      </c>
      <c r="F44" s="145">
        <v>6.2285590436676294E-2</v>
      </c>
      <c r="G44" s="145"/>
      <c r="H44" s="145">
        <v>0.12919360772638502</v>
      </c>
      <c r="I44" s="145"/>
    </row>
    <row r="45" spans="1:13">
      <c r="A45" s="46" t="s">
        <v>169</v>
      </c>
      <c r="B45" s="145">
        <v>1.3994009204921087E-2</v>
      </c>
      <c r="C45" s="145">
        <v>1.1044288138418221E-2</v>
      </c>
      <c r="D45" s="145">
        <v>3.7936084801619745E-2</v>
      </c>
      <c r="E45" s="145">
        <v>1.6854859904888376E-2</v>
      </c>
      <c r="F45" s="145">
        <v>1.557566294156792E-2</v>
      </c>
      <c r="G45" s="145"/>
      <c r="H45" s="145">
        <v>1.9531659279246376E-2</v>
      </c>
      <c r="I45" s="145"/>
    </row>
    <row r="46" spans="1:13">
      <c r="A46" s="46" t="s">
        <v>170</v>
      </c>
      <c r="B46" s="85">
        <v>30.651042705981439</v>
      </c>
      <c r="C46" s="85">
        <v>28.954015934370801</v>
      </c>
      <c r="D46" s="85">
        <v>29.084499316351792</v>
      </c>
      <c r="E46" s="85">
        <v>24.710758548143591</v>
      </c>
      <c r="F46" s="85">
        <v>16.819953052669412</v>
      </c>
      <c r="G46" s="85"/>
      <c r="H46" s="85">
        <v>19.520153904867851</v>
      </c>
      <c r="I46" s="145"/>
    </row>
    <row r="47" spans="1:13">
      <c r="A47" s="46" t="s">
        <v>171</v>
      </c>
      <c r="B47" s="145">
        <v>0.10243967029590238</v>
      </c>
      <c r="C47" s="145">
        <v>7.2912673283971011E-2</v>
      </c>
      <c r="D47" s="145">
        <v>0.14976845781387357</v>
      </c>
      <c r="E47" s="145">
        <v>9.0365145595217231E-2</v>
      </c>
      <c r="F47" s="145">
        <v>7.0507592441745912E-2</v>
      </c>
      <c r="G47" s="145"/>
      <c r="H47" s="145">
        <v>0.12371864553423985</v>
      </c>
      <c r="I47" s="145"/>
    </row>
    <row r="48" spans="1:13">
      <c r="A48" s="46" t="s">
        <v>172</v>
      </c>
      <c r="B48" s="145">
        <v>0.26329194634973063</v>
      </c>
      <c r="C48" s="145">
        <v>2.7091926949019868E-2</v>
      </c>
      <c r="D48" s="145">
        <v>0.43956842079796499</v>
      </c>
      <c r="E48" s="145">
        <v>1.9958587380861592E-2</v>
      </c>
      <c r="F48" s="145">
        <v>9.7022313419420927E-2</v>
      </c>
      <c r="G48" s="145"/>
      <c r="H48" s="145">
        <v>0.13424027246207115</v>
      </c>
      <c r="I48" s="145"/>
    </row>
    <row r="49" spans="1:9">
      <c r="A49" s="46" t="s">
        <v>173</v>
      </c>
      <c r="B49" s="145">
        <v>1.3589514502050539E-2</v>
      </c>
      <c r="C49" s="145">
        <v>5.1492345075135589E-3</v>
      </c>
      <c r="D49" s="145">
        <v>1.0034244518660388E-2</v>
      </c>
      <c r="E49" s="145">
        <v>2.375254004630119E-3</v>
      </c>
      <c r="F49" s="145">
        <v>9.9836181432471369E-4</v>
      </c>
      <c r="G49" s="145"/>
      <c r="H49" s="145">
        <v>5.9390580466057571E-3</v>
      </c>
      <c r="I49" s="145"/>
    </row>
    <row r="50" spans="1:9">
      <c r="A50" s="46" t="s">
        <v>174</v>
      </c>
      <c r="B50" s="145">
        <v>2.690512669656386E-2</v>
      </c>
      <c r="C50" s="145">
        <v>4.8611561379223504E-2</v>
      </c>
      <c r="D50" s="145">
        <v>4.4681402223971003E-2</v>
      </c>
      <c r="E50" s="145">
        <v>3.5518113851394077E-2</v>
      </c>
      <c r="F50" s="145">
        <v>4.1890611503039597E-2</v>
      </c>
      <c r="G50" s="145"/>
      <c r="H50" s="145">
        <v>2.4830697637899555E-2</v>
      </c>
      <c r="I50" s="145"/>
    </row>
    <row r="51" spans="1:9">
      <c r="A51" s="46" t="s">
        <v>175</v>
      </c>
      <c r="B51" s="145">
        <v>3.1953086383926604E-2</v>
      </c>
      <c r="C51" s="145">
        <v>3.3351047170097445E-2</v>
      </c>
      <c r="D51" s="145">
        <v>3.8944082441610094E-2</v>
      </c>
      <c r="E51" s="145">
        <v>3.5853956752183114E-2</v>
      </c>
      <c r="F51" s="145">
        <v>2.8200822721012594E-2</v>
      </c>
      <c r="G51" s="145"/>
      <c r="H51" s="145">
        <v>5.4066505352020261E-2</v>
      </c>
      <c r="I51" s="145"/>
    </row>
    <row r="52" spans="1:9">
      <c r="A52" s="46" t="s">
        <v>176</v>
      </c>
      <c r="B52" s="145">
        <v>2.8177333515449161E-2</v>
      </c>
      <c r="C52" s="145">
        <v>2.7877032136455555E-2</v>
      </c>
      <c r="D52" s="145">
        <v>5.6616275745969245E-2</v>
      </c>
      <c r="E52" s="145">
        <v>2.5912158061469837E-2</v>
      </c>
      <c r="F52" s="145">
        <v>2.1939677006619758E-2</v>
      </c>
      <c r="G52" s="145"/>
      <c r="H52" s="145">
        <v>1.8817550424022014E-2</v>
      </c>
      <c r="I52" s="145"/>
    </row>
    <row r="53" spans="1:9">
      <c r="A53" s="46" t="s">
        <v>177</v>
      </c>
      <c r="B53" s="145">
        <v>2.5877660808023527E-3</v>
      </c>
      <c r="C53" s="145">
        <v>4.3833152242093738E-3</v>
      </c>
      <c r="D53" s="145">
        <v>2.7785825171802586E-3</v>
      </c>
      <c r="E53" s="145">
        <v>3.6401085114842456E-3</v>
      </c>
      <c r="F53" s="145">
        <v>4.5387756083563229E-3</v>
      </c>
      <c r="G53" s="145"/>
      <c r="H53" s="145">
        <v>3.4185763316247641E-3</v>
      </c>
      <c r="I53" s="145"/>
    </row>
    <row r="54" spans="1:9">
      <c r="A54" s="46" t="s">
        <v>178</v>
      </c>
      <c r="B54" s="145">
        <v>1.9095351073117144E-2</v>
      </c>
      <c r="C54" s="145">
        <v>1.6649741572180562E-2</v>
      </c>
      <c r="D54" s="145">
        <v>1.8453881991542947E-2</v>
      </c>
      <c r="E54" s="145">
        <v>1.3763227615103209E-2</v>
      </c>
      <c r="F54" s="145">
        <v>1.2748789824030783E-2</v>
      </c>
      <c r="G54" s="145"/>
      <c r="H54" s="145">
        <v>1.5426946522210798E-2</v>
      </c>
      <c r="I54" s="145"/>
    </row>
    <row r="55" spans="1:9">
      <c r="A55" s="46" t="s">
        <v>179</v>
      </c>
      <c r="B55" s="145">
        <v>0.12380992311632001</v>
      </c>
      <c r="C55" s="145">
        <v>2.5705589843989934E-2</v>
      </c>
      <c r="D55" s="145">
        <v>9.598922508821521E-2</v>
      </c>
      <c r="E55" s="145">
        <v>2.934086714446851E-2</v>
      </c>
      <c r="F55" s="145">
        <v>6.8183816654096868E-2</v>
      </c>
      <c r="G55" s="145"/>
      <c r="H55" s="145">
        <v>2.6491530042101721E-2</v>
      </c>
      <c r="I55" s="145"/>
    </row>
    <row r="56" spans="1:9">
      <c r="A56" s="46" t="s">
        <v>180</v>
      </c>
      <c r="B56" s="145">
        <v>5.1103951901078299E-3</v>
      </c>
      <c r="C56" s="145">
        <v>2.6956934049426166E-3</v>
      </c>
      <c r="D56" s="145">
        <v>2.7364637996637282E-3</v>
      </c>
      <c r="E56" s="145">
        <v>4.1383688337568864E-3</v>
      </c>
      <c r="F56" s="145">
        <v>1.8890201737425776E-3</v>
      </c>
      <c r="G56" s="145"/>
      <c r="H56" s="145">
        <v>2.9139906184106616E-3</v>
      </c>
      <c r="I56" s="145"/>
    </row>
    <row r="57" spans="1:9">
      <c r="A57" s="46" t="s">
        <v>181</v>
      </c>
      <c r="B57" s="145">
        <v>8.9357893911428884E-3</v>
      </c>
      <c r="C57" s="145">
        <v>8.4724957252503199E-3</v>
      </c>
      <c r="D57" s="145">
        <v>1.0273459681935843E-2</v>
      </c>
      <c r="E57" s="145">
        <v>8.5633729904176885E-3</v>
      </c>
      <c r="F57" s="145">
        <v>3.199325813368837E-3</v>
      </c>
      <c r="G57" s="145"/>
      <c r="H57" s="145">
        <v>5.4648849439233298E-3</v>
      </c>
      <c r="I57" s="145"/>
    </row>
    <row r="58" spans="1:9">
      <c r="A58" s="46" t="s">
        <v>182</v>
      </c>
      <c r="B58" s="145">
        <v>2.8335352925763307E-3</v>
      </c>
      <c r="C58" s="145">
        <v>1.825542944684394E-3</v>
      </c>
      <c r="D58" s="145">
        <v>3.1063012604135029E-3</v>
      </c>
      <c r="E58" s="145">
        <v>1.7895547537074869E-3</v>
      </c>
      <c r="F58" s="145">
        <v>8.3231601417573171E-4</v>
      </c>
      <c r="G58" s="145"/>
      <c r="H58" s="145">
        <v>1.0388972814566063E-3</v>
      </c>
      <c r="I58" s="145"/>
    </row>
    <row r="59" spans="1:9">
      <c r="A59" s="46" t="s">
        <v>183</v>
      </c>
      <c r="B59" s="145">
        <v>4.0354598386147314E-2</v>
      </c>
      <c r="C59" s="145">
        <v>6.9589446726731861E-3</v>
      </c>
      <c r="D59" s="145">
        <v>1.705442156902701E-2</v>
      </c>
      <c r="E59" s="145">
        <v>1.1002563720207517E-2</v>
      </c>
      <c r="F59" s="145">
        <v>9.194606737133456E-3</v>
      </c>
      <c r="G59" s="145"/>
      <c r="H59" s="145">
        <v>1.4898780966864894E-2</v>
      </c>
      <c r="I59" s="145"/>
    </row>
    <row r="60" spans="1:9">
      <c r="A60" s="46" t="s">
        <v>184</v>
      </c>
      <c r="B60" s="145">
        <v>2.8621428300555207E-4</v>
      </c>
      <c r="C60" s="145">
        <v>3.4598106705762935E-3</v>
      </c>
      <c r="D60" s="145">
        <v>3.3799883049280091E-3</v>
      </c>
      <c r="E60" s="145">
        <v>8.8054992091541186E-4</v>
      </c>
      <c r="F60" s="145">
        <v>1.7293184685632968E-3</v>
      </c>
      <c r="G60" s="145"/>
      <c r="H60" s="145">
        <v>1.3012938331730709E-3</v>
      </c>
      <c r="I60" s="145"/>
    </row>
    <row r="61" spans="1:9">
      <c r="B61" s="145"/>
      <c r="C61" s="145"/>
      <c r="D61" s="145"/>
      <c r="E61" s="145"/>
      <c r="F61" s="145"/>
      <c r="G61" s="145"/>
      <c r="H61" s="145"/>
      <c r="I61" s="145"/>
    </row>
  </sheetData>
  <mergeCells count="5">
    <mergeCell ref="B34:H34"/>
    <mergeCell ref="A1:H1"/>
    <mergeCell ref="B3:F3"/>
    <mergeCell ref="B4:F4"/>
    <mergeCell ref="B2:H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B595-F855-4648-A64C-3639FBB9A850}">
  <dimension ref="A1:J76"/>
  <sheetViews>
    <sheetView topLeftCell="A40" workbookViewId="0">
      <selection activeCell="A13" sqref="A13"/>
    </sheetView>
  </sheetViews>
  <sheetFormatPr baseColWidth="10" defaultRowHeight="16"/>
  <cols>
    <col min="1" max="1" width="19.33203125" style="8" customWidth="1"/>
    <col min="2" max="2" width="7.1640625" style="8" customWidth="1"/>
    <col min="3" max="3" width="25" style="8" bestFit="1" customWidth="1"/>
    <col min="4" max="4" width="24.1640625" style="8" customWidth="1"/>
    <col min="5" max="5" width="32" style="8" bestFit="1" customWidth="1"/>
    <col min="6" max="7" width="12.83203125" style="8" bestFit="1" customWidth="1"/>
    <col min="8" max="8" width="16.83203125" style="8" bestFit="1" customWidth="1"/>
    <col min="9" max="9" width="17.5" style="8" bestFit="1" customWidth="1"/>
    <col min="10" max="16384" width="10.83203125" style="103"/>
  </cols>
  <sheetData>
    <row r="1" spans="1:10" ht="17" thickBot="1">
      <c r="A1" s="78" t="s">
        <v>543</v>
      </c>
      <c r="B1" s="78"/>
      <c r="C1" s="78"/>
      <c r="D1" s="78"/>
      <c r="E1" s="78"/>
      <c r="F1" s="78"/>
      <c r="G1" s="78"/>
      <c r="H1" s="78"/>
      <c r="I1" s="78"/>
    </row>
    <row r="2" spans="1:10" ht="19" thickBot="1">
      <c r="A2" s="111" t="s">
        <v>301</v>
      </c>
      <c r="B2" s="111"/>
      <c r="C2" s="111" t="s">
        <v>302</v>
      </c>
      <c r="D2" s="111" t="s">
        <v>303</v>
      </c>
      <c r="E2" s="111" t="s">
        <v>304</v>
      </c>
      <c r="F2" s="111" t="s">
        <v>305</v>
      </c>
      <c r="G2" s="111" t="s">
        <v>306</v>
      </c>
      <c r="H2" s="111" t="s">
        <v>490</v>
      </c>
      <c r="I2" s="111" t="s">
        <v>491</v>
      </c>
      <c r="J2" s="54"/>
    </row>
    <row r="3" spans="1:10" ht="17" thickTop="1">
      <c r="A3" s="11"/>
      <c r="B3" s="11"/>
      <c r="C3" s="11"/>
      <c r="D3" s="11"/>
      <c r="E3" s="11"/>
      <c r="F3" s="11"/>
      <c r="G3" s="11"/>
      <c r="H3" s="11"/>
      <c r="I3" s="11"/>
      <c r="J3" s="54"/>
    </row>
    <row r="4" spans="1:10">
      <c r="A4" s="11" t="s">
        <v>0</v>
      </c>
      <c r="B4" s="150"/>
      <c r="C4" s="8" t="s">
        <v>307</v>
      </c>
      <c r="D4" s="202" t="s">
        <v>524</v>
      </c>
      <c r="E4" s="8" t="s">
        <v>528</v>
      </c>
      <c r="F4" s="8" t="s">
        <v>398</v>
      </c>
      <c r="H4" s="8" t="s">
        <v>308</v>
      </c>
      <c r="I4" s="11"/>
      <c r="J4" s="54"/>
    </row>
    <row r="5" spans="1:10" ht="18">
      <c r="A5" s="11" t="s">
        <v>79</v>
      </c>
      <c r="B5" s="11"/>
      <c r="C5" s="8" t="s">
        <v>309</v>
      </c>
      <c r="D5" s="202"/>
      <c r="E5" s="8" t="s">
        <v>527</v>
      </c>
      <c r="I5" s="11"/>
      <c r="J5" s="54"/>
    </row>
    <row r="6" spans="1:10">
      <c r="A6" s="54"/>
      <c r="B6" s="11"/>
      <c r="C6" s="103" t="s">
        <v>310</v>
      </c>
      <c r="D6" s="11"/>
      <c r="E6" s="8" t="s">
        <v>311</v>
      </c>
      <c r="I6" s="11"/>
      <c r="J6" s="54"/>
    </row>
    <row r="7" spans="1:10">
      <c r="A7" s="54"/>
      <c r="B7" s="11"/>
      <c r="D7" s="11"/>
      <c r="I7" s="11"/>
      <c r="J7" s="54"/>
    </row>
    <row r="8" spans="1:10">
      <c r="A8" s="11"/>
      <c r="B8" s="11"/>
      <c r="C8" s="8" t="s">
        <v>312</v>
      </c>
      <c r="D8" s="202" t="s">
        <v>523</v>
      </c>
      <c r="E8" s="8" t="s">
        <v>526</v>
      </c>
      <c r="F8" s="8" t="s">
        <v>399</v>
      </c>
      <c r="G8" s="8" t="s">
        <v>313</v>
      </c>
      <c r="H8" s="8" t="s">
        <v>314</v>
      </c>
      <c r="I8" s="54"/>
      <c r="J8" s="54"/>
    </row>
    <row r="9" spans="1:10" ht="18">
      <c r="A9" s="11"/>
      <c r="B9" s="11"/>
      <c r="C9" s="8" t="s">
        <v>309</v>
      </c>
      <c r="D9" s="202"/>
      <c r="E9" s="8" t="s">
        <v>525</v>
      </c>
      <c r="I9" s="11"/>
      <c r="J9" s="54"/>
    </row>
    <row r="10" spans="1:10">
      <c r="A10" s="11"/>
      <c r="B10" s="11"/>
      <c r="C10" s="103" t="s">
        <v>315</v>
      </c>
      <c r="D10" s="11"/>
      <c r="E10" s="8" t="s">
        <v>316</v>
      </c>
      <c r="I10" s="11"/>
      <c r="J10" s="54"/>
    </row>
    <row r="11" spans="1:10">
      <c r="A11" s="11"/>
      <c r="B11" s="11"/>
      <c r="C11" s="103"/>
      <c r="D11" s="11"/>
      <c r="E11" s="54"/>
      <c r="I11" s="11"/>
      <c r="J11" s="54"/>
    </row>
    <row r="12" spans="1:10">
      <c r="A12" s="11"/>
      <c r="B12" s="11"/>
      <c r="C12" s="103"/>
      <c r="D12" s="11"/>
      <c r="I12" s="11"/>
      <c r="J12" s="54"/>
    </row>
    <row r="13" spans="1:10">
      <c r="A13" s="11"/>
      <c r="B13" s="11"/>
      <c r="C13" s="103" t="s">
        <v>377</v>
      </c>
      <c r="D13" s="202" t="s">
        <v>522</v>
      </c>
      <c r="E13" s="8" t="s">
        <v>521</v>
      </c>
      <c r="F13" s="8" t="s">
        <v>400</v>
      </c>
      <c r="H13" s="8" t="s">
        <v>318</v>
      </c>
      <c r="I13" s="11"/>
      <c r="J13" s="54"/>
    </row>
    <row r="14" spans="1:10" ht="18">
      <c r="A14" s="11"/>
      <c r="B14" s="11"/>
      <c r="C14" s="8" t="s">
        <v>309</v>
      </c>
      <c r="D14" s="202"/>
      <c r="E14" s="8" t="s">
        <v>520</v>
      </c>
      <c r="I14" s="11"/>
      <c r="J14" s="54"/>
    </row>
    <row r="15" spans="1:10">
      <c r="A15" s="11"/>
      <c r="B15" s="11"/>
      <c r="C15" s="103" t="s">
        <v>319</v>
      </c>
      <c r="D15" s="11"/>
      <c r="E15" s="8" t="s">
        <v>320</v>
      </c>
      <c r="I15" s="11"/>
      <c r="J15" s="54"/>
    </row>
    <row r="16" spans="1:10">
      <c r="A16" s="11"/>
      <c r="B16" s="11"/>
      <c r="C16" s="103"/>
      <c r="D16" s="11"/>
      <c r="E16" s="54"/>
      <c r="I16" s="11"/>
      <c r="J16" s="54"/>
    </row>
    <row r="17" spans="1:10">
      <c r="A17" s="11"/>
      <c r="B17" s="11"/>
      <c r="C17" s="103" t="s">
        <v>378</v>
      </c>
      <c r="D17" s="202" t="s">
        <v>517</v>
      </c>
      <c r="E17" s="8" t="s">
        <v>519</v>
      </c>
      <c r="F17" s="8" t="s">
        <v>401</v>
      </c>
      <c r="H17" s="8" t="s">
        <v>321</v>
      </c>
      <c r="I17" s="11"/>
      <c r="J17" s="54"/>
    </row>
    <row r="18" spans="1:10" ht="18">
      <c r="A18" s="11"/>
      <c r="B18" s="11"/>
      <c r="C18" s="8" t="s">
        <v>309</v>
      </c>
      <c r="D18" s="202"/>
      <c r="E18" s="103" t="s">
        <v>518</v>
      </c>
      <c r="I18" s="11"/>
      <c r="J18" s="54"/>
    </row>
    <row r="19" spans="1:10">
      <c r="A19" s="11"/>
      <c r="B19" s="11"/>
      <c r="C19" s="103" t="s">
        <v>322</v>
      </c>
      <c r="D19" s="11"/>
      <c r="E19" s="8" t="s">
        <v>323</v>
      </c>
      <c r="I19" s="11"/>
      <c r="J19" s="54"/>
    </row>
    <row r="20" spans="1:10">
      <c r="A20" s="11"/>
      <c r="B20" s="11"/>
      <c r="C20" s="103"/>
      <c r="D20" s="11"/>
      <c r="I20" s="11"/>
      <c r="J20" s="54"/>
    </row>
    <row r="21" spans="1:10">
      <c r="A21" s="11"/>
      <c r="B21" s="11"/>
      <c r="C21" s="103" t="s">
        <v>389</v>
      </c>
      <c r="D21" s="202" t="s">
        <v>324</v>
      </c>
      <c r="E21" s="8" t="s">
        <v>317</v>
      </c>
      <c r="F21" s="8" t="s">
        <v>402</v>
      </c>
      <c r="I21" s="11"/>
      <c r="J21" s="54"/>
    </row>
    <row r="22" spans="1:10" ht="18">
      <c r="A22" s="11"/>
      <c r="B22" s="11"/>
      <c r="C22" s="8" t="s">
        <v>309</v>
      </c>
      <c r="D22" s="202"/>
      <c r="E22" s="8" t="s">
        <v>492</v>
      </c>
      <c r="I22" s="11"/>
      <c r="J22" s="54"/>
    </row>
    <row r="23" spans="1:10">
      <c r="A23" s="11"/>
      <c r="B23" s="11"/>
      <c r="C23" s="152" t="s">
        <v>325</v>
      </c>
      <c r="D23" s="151"/>
      <c r="E23" s="8" t="s">
        <v>326</v>
      </c>
      <c r="I23" s="11"/>
      <c r="J23" s="54"/>
    </row>
    <row r="24" spans="1:10">
      <c r="D24" s="99"/>
      <c r="E24" s="100"/>
      <c r="F24" s="100"/>
      <c r="G24" s="100"/>
      <c r="H24" s="100"/>
      <c r="I24" s="100"/>
    </row>
    <row r="25" spans="1:10" ht="17">
      <c r="A25" s="153" t="s">
        <v>188</v>
      </c>
      <c r="C25" s="8" t="s">
        <v>381</v>
      </c>
      <c r="D25" s="188" t="s">
        <v>513</v>
      </c>
      <c r="E25" s="100" t="s">
        <v>393</v>
      </c>
      <c r="F25" s="154" t="s">
        <v>397</v>
      </c>
      <c r="G25" s="154" t="s">
        <v>328</v>
      </c>
      <c r="H25" s="155" t="s">
        <v>329</v>
      </c>
      <c r="I25" s="154" t="s">
        <v>414</v>
      </c>
    </row>
    <row r="26" spans="1:10" ht="18">
      <c r="A26" s="153" t="s">
        <v>330</v>
      </c>
      <c r="C26" s="8" t="s">
        <v>331</v>
      </c>
      <c r="D26" s="188"/>
      <c r="E26" s="100" t="s">
        <v>516</v>
      </c>
      <c r="F26" s="154"/>
      <c r="G26" s="154"/>
      <c r="H26" s="155"/>
      <c r="I26" s="154"/>
    </row>
    <row r="27" spans="1:10">
      <c r="A27" s="11" t="s">
        <v>332</v>
      </c>
      <c r="C27" s="8" t="s">
        <v>333</v>
      </c>
      <c r="D27" s="188"/>
      <c r="E27" s="100" t="s">
        <v>334</v>
      </c>
      <c r="F27" s="154"/>
      <c r="G27" s="154"/>
      <c r="H27" s="155"/>
      <c r="I27" s="154"/>
    </row>
    <row r="28" spans="1:10">
      <c r="A28" s="11" t="s">
        <v>335</v>
      </c>
      <c r="D28" s="155"/>
      <c r="E28" s="100"/>
      <c r="F28" s="154"/>
      <c r="G28" s="154"/>
      <c r="H28" s="155"/>
      <c r="I28" s="154"/>
    </row>
    <row r="29" spans="1:10" ht="17">
      <c r="A29" s="11"/>
      <c r="C29" s="103" t="s">
        <v>395</v>
      </c>
      <c r="D29" s="188" t="s">
        <v>514</v>
      </c>
      <c r="E29" s="100" t="s">
        <v>412</v>
      </c>
      <c r="F29" s="154" t="s">
        <v>410</v>
      </c>
      <c r="G29" s="154" t="s">
        <v>328</v>
      </c>
      <c r="H29" s="155" t="s">
        <v>411</v>
      </c>
      <c r="I29" s="154" t="s">
        <v>396</v>
      </c>
    </row>
    <row r="30" spans="1:10" ht="18">
      <c r="A30" s="11"/>
      <c r="C30" s="8" t="s">
        <v>331</v>
      </c>
      <c r="D30" s="188"/>
      <c r="E30" s="100" t="s">
        <v>515</v>
      </c>
      <c r="F30" s="154"/>
      <c r="G30" s="154"/>
      <c r="H30" s="155"/>
      <c r="I30" s="154" t="s">
        <v>416</v>
      </c>
    </row>
    <row r="31" spans="1:10">
      <c r="A31" s="11"/>
      <c r="C31" s="8" t="s">
        <v>333</v>
      </c>
      <c r="D31" s="155"/>
      <c r="E31" s="100" t="s">
        <v>413</v>
      </c>
      <c r="F31" s="154"/>
      <c r="G31" s="154"/>
      <c r="H31" s="155"/>
      <c r="I31" s="154"/>
    </row>
    <row r="32" spans="1:10">
      <c r="A32" s="11"/>
      <c r="D32" s="155"/>
      <c r="E32" s="100"/>
      <c r="F32" s="154"/>
      <c r="G32" s="154"/>
      <c r="H32" s="155"/>
      <c r="I32" s="154"/>
    </row>
    <row r="33" spans="1:9">
      <c r="A33" s="11"/>
      <c r="D33" s="155"/>
      <c r="E33" s="100"/>
      <c r="F33" s="154"/>
      <c r="G33" s="154"/>
      <c r="H33" s="155"/>
      <c r="I33" s="154"/>
    </row>
    <row r="34" spans="1:9">
      <c r="C34" s="8" t="s">
        <v>379</v>
      </c>
      <c r="D34" s="188" t="s">
        <v>512</v>
      </c>
      <c r="E34" s="100" t="s">
        <v>336</v>
      </c>
      <c r="F34" s="154" t="s">
        <v>403</v>
      </c>
      <c r="G34" s="154"/>
      <c r="H34" s="154" t="s">
        <v>337</v>
      </c>
      <c r="I34" s="154"/>
    </row>
    <row r="35" spans="1:9" ht="18">
      <c r="C35" s="8" t="s">
        <v>338</v>
      </c>
      <c r="D35" s="188"/>
      <c r="E35" s="100" t="s">
        <v>511</v>
      </c>
      <c r="F35" s="154"/>
      <c r="G35" s="154"/>
      <c r="I35" s="154"/>
    </row>
    <row r="36" spans="1:9">
      <c r="C36" s="103" t="s">
        <v>310</v>
      </c>
      <c r="D36" s="155"/>
      <c r="E36" s="100" t="s">
        <v>339</v>
      </c>
      <c r="F36" s="154"/>
      <c r="G36" s="154"/>
      <c r="H36" s="155"/>
      <c r="I36" s="154"/>
    </row>
    <row r="37" spans="1:9">
      <c r="C37" s="103"/>
      <c r="D37" s="155"/>
      <c r="E37" s="100"/>
      <c r="F37" s="154"/>
      <c r="G37" s="154"/>
      <c r="H37" s="155"/>
      <c r="I37" s="154"/>
    </row>
    <row r="38" spans="1:9">
      <c r="C38" s="103" t="s">
        <v>340</v>
      </c>
      <c r="D38" s="188" t="s">
        <v>509</v>
      </c>
      <c r="E38" s="100" t="s">
        <v>327</v>
      </c>
      <c r="F38" s="154" t="s">
        <v>404</v>
      </c>
      <c r="G38" s="154" t="s">
        <v>341</v>
      </c>
      <c r="H38" s="155"/>
      <c r="I38" s="154"/>
    </row>
    <row r="39" spans="1:9">
      <c r="C39" s="8" t="s">
        <v>342</v>
      </c>
      <c r="D39" s="188"/>
      <c r="E39" s="100" t="s">
        <v>510</v>
      </c>
      <c r="F39" s="154"/>
      <c r="G39" s="154"/>
      <c r="H39" s="155"/>
      <c r="I39" s="154"/>
    </row>
    <row r="40" spans="1:9">
      <c r="C40" s="103" t="s">
        <v>310</v>
      </c>
      <c r="D40" s="155"/>
      <c r="E40" s="100" t="s">
        <v>343</v>
      </c>
      <c r="F40" s="154"/>
      <c r="G40" s="154"/>
      <c r="H40" s="155"/>
      <c r="I40" s="154"/>
    </row>
    <row r="41" spans="1:9">
      <c r="D41" s="100"/>
      <c r="E41" s="100"/>
      <c r="F41" s="100"/>
      <c r="G41" s="100"/>
      <c r="H41" s="100"/>
      <c r="I41" s="100"/>
    </row>
    <row r="42" spans="1:9" ht="18">
      <c r="C42" s="103" t="s">
        <v>340</v>
      </c>
      <c r="D42" s="188" t="s">
        <v>508</v>
      </c>
      <c r="E42" s="100" t="s">
        <v>507</v>
      </c>
      <c r="F42" s="154" t="s">
        <v>404</v>
      </c>
      <c r="G42" s="154" t="s">
        <v>341</v>
      </c>
      <c r="H42" s="155"/>
      <c r="I42" s="100"/>
    </row>
    <row r="43" spans="1:9">
      <c r="A43" s="11"/>
      <c r="C43" s="8" t="s">
        <v>342</v>
      </c>
      <c r="D43" s="188"/>
      <c r="E43" s="100" t="s">
        <v>344</v>
      </c>
      <c r="F43" s="100"/>
      <c r="G43" s="100"/>
      <c r="H43" s="100"/>
      <c r="I43" s="100"/>
    </row>
    <row r="44" spans="1:9">
      <c r="A44" s="11"/>
      <c r="C44" s="103" t="s">
        <v>310</v>
      </c>
      <c r="D44" s="188"/>
      <c r="E44" s="103"/>
      <c r="F44" s="100"/>
      <c r="G44" s="100"/>
      <c r="H44" s="100"/>
      <c r="I44" s="100"/>
    </row>
    <row r="45" spans="1:9">
      <c r="D45" s="100"/>
      <c r="E45" s="100"/>
      <c r="F45" s="100"/>
      <c r="G45" s="103"/>
      <c r="H45" s="100"/>
      <c r="I45" s="100"/>
    </row>
    <row r="46" spans="1:9" ht="17">
      <c r="A46" s="11" t="s">
        <v>189</v>
      </c>
      <c r="C46" s="37" t="s">
        <v>425</v>
      </c>
      <c r="D46" s="188" t="s">
        <v>345</v>
      </c>
      <c r="E46" s="8" t="s">
        <v>346</v>
      </c>
      <c r="F46" s="100" t="s">
        <v>405</v>
      </c>
      <c r="G46" s="100" t="s">
        <v>347</v>
      </c>
      <c r="H46" s="155" t="s">
        <v>348</v>
      </c>
      <c r="I46" s="100" t="s">
        <v>349</v>
      </c>
    </row>
    <row r="47" spans="1:9" ht="18">
      <c r="A47" s="11" t="s">
        <v>350</v>
      </c>
      <c r="C47" s="8" t="s">
        <v>331</v>
      </c>
      <c r="D47" s="188"/>
      <c r="E47" s="100" t="s">
        <v>506</v>
      </c>
      <c r="F47" s="100"/>
      <c r="G47" s="100"/>
      <c r="H47" s="100"/>
      <c r="I47" s="100"/>
    </row>
    <row r="48" spans="1:9">
      <c r="A48" s="11" t="s">
        <v>351</v>
      </c>
      <c r="C48" s="103" t="s">
        <v>394</v>
      </c>
      <c r="D48" s="188"/>
      <c r="E48" s="100" t="s">
        <v>352</v>
      </c>
      <c r="F48" s="100"/>
      <c r="G48" s="100"/>
      <c r="H48" s="100"/>
      <c r="I48" s="100"/>
    </row>
    <row r="49" spans="1:9">
      <c r="A49" s="11" t="s">
        <v>335</v>
      </c>
      <c r="D49" s="99"/>
      <c r="F49" s="100"/>
      <c r="G49" s="100"/>
      <c r="H49" s="100"/>
      <c r="I49" s="100"/>
    </row>
    <row r="50" spans="1:9" ht="17">
      <c r="A50" s="11"/>
      <c r="C50" s="8" t="s">
        <v>353</v>
      </c>
      <c r="D50" s="99" t="s">
        <v>505</v>
      </c>
      <c r="E50" s="8" t="s">
        <v>354</v>
      </c>
      <c r="F50" s="100" t="s">
        <v>406</v>
      </c>
      <c r="G50" s="100" t="s">
        <v>355</v>
      </c>
      <c r="H50" s="100" t="s">
        <v>356</v>
      </c>
      <c r="I50" s="100" t="s">
        <v>357</v>
      </c>
    </row>
    <row r="51" spans="1:9">
      <c r="A51" s="11"/>
      <c r="C51" s="8" t="s">
        <v>331</v>
      </c>
      <c r="D51" s="99"/>
      <c r="E51" s="8" t="s">
        <v>358</v>
      </c>
      <c r="F51" s="100"/>
      <c r="G51" s="100"/>
      <c r="H51" s="100"/>
      <c r="I51" s="100"/>
    </row>
    <row r="52" spans="1:9">
      <c r="A52" s="11"/>
      <c r="C52" s="8" t="s">
        <v>359</v>
      </c>
      <c r="D52" s="99"/>
      <c r="E52" s="8" t="s">
        <v>360</v>
      </c>
      <c r="F52" s="100"/>
      <c r="G52" s="100"/>
      <c r="H52" s="100"/>
      <c r="I52" s="100"/>
    </row>
    <row r="54" spans="1:9" ht="18">
      <c r="C54" s="8" t="s">
        <v>380</v>
      </c>
      <c r="D54" s="202" t="s">
        <v>504</v>
      </c>
      <c r="E54" s="100" t="s">
        <v>361</v>
      </c>
      <c r="F54" s="154" t="s">
        <v>407</v>
      </c>
      <c r="G54" s="154" t="s">
        <v>493</v>
      </c>
      <c r="H54" s="155" t="s">
        <v>362</v>
      </c>
      <c r="I54" s="154" t="s">
        <v>494</v>
      </c>
    </row>
    <row r="55" spans="1:9" ht="18">
      <c r="C55" s="8" t="s">
        <v>342</v>
      </c>
      <c r="D55" s="202"/>
      <c r="E55" s="100" t="s">
        <v>503</v>
      </c>
      <c r="F55" s="154"/>
      <c r="G55" s="154"/>
      <c r="H55" s="155"/>
      <c r="I55" s="154"/>
    </row>
    <row r="56" spans="1:9">
      <c r="C56" s="8" t="s">
        <v>363</v>
      </c>
      <c r="D56" s="151"/>
      <c r="E56" s="100" t="s">
        <v>364</v>
      </c>
      <c r="F56" s="154"/>
      <c r="G56" s="154"/>
      <c r="H56" s="155"/>
      <c r="I56" s="154"/>
    </row>
    <row r="57" spans="1:9">
      <c r="D57" s="151"/>
      <c r="E57" s="100" t="s">
        <v>365</v>
      </c>
      <c r="F57" s="154"/>
      <c r="G57" s="154"/>
      <c r="H57" s="155"/>
      <c r="I57" s="154"/>
    </row>
    <row r="58" spans="1:9">
      <c r="D58" s="151"/>
      <c r="E58" s="100"/>
      <c r="F58" s="154"/>
      <c r="G58" s="154"/>
      <c r="H58" s="155"/>
      <c r="I58" s="154"/>
    </row>
    <row r="59" spans="1:9">
      <c r="A59" s="11" t="s">
        <v>366</v>
      </c>
      <c r="C59" s="103" t="s">
        <v>367</v>
      </c>
      <c r="D59" s="202" t="s">
        <v>368</v>
      </c>
      <c r="E59" s="8" t="s">
        <v>369</v>
      </c>
      <c r="F59" s="8" t="s">
        <v>408</v>
      </c>
      <c r="G59" s="8" t="s">
        <v>370</v>
      </c>
      <c r="H59" s="8" t="s">
        <v>371</v>
      </c>
      <c r="I59" s="8" t="s">
        <v>415</v>
      </c>
    </row>
    <row r="60" spans="1:9" ht="18">
      <c r="A60" s="11" t="s">
        <v>372</v>
      </c>
      <c r="C60" s="8" t="s">
        <v>331</v>
      </c>
      <c r="D60" s="202"/>
      <c r="E60" s="100" t="s">
        <v>495</v>
      </c>
    </row>
    <row r="61" spans="1:9">
      <c r="A61" s="11" t="s">
        <v>373</v>
      </c>
      <c r="C61" s="8" t="s">
        <v>374</v>
      </c>
    </row>
    <row r="62" spans="1:9">
      <c r="A62" s="11" t="s">
        <v>335</v>
      </c>
      <c r="C62" s="103"/>
      <c r="D62" s="156"/>
    </row>
    <row r="63" spans="1:9" ht="18">
      <c r="C63" s="8" t="s">
        <v>380</v>
      </c>
      <c r="D63" s="202" t="s">
        <v>501</v>
      </c>
      <c r="E63" s="8" t="s">
        <v>502</v>
      </c>
      <c r="F63" s="8" t="s">
        <v>409</v>
      </c>
      <c r="G63" s="8" t="s">
        <v>496</v>
      </c>
      <c r="H63" s="8" t="s">
        <v>375</v>
      </c>
      <c r="I63" s="8" t="s">
        <v>497</v>
      </c>
    </row>
    <row r="64" spans="1:9">
      <c r="C64" s="8" t="s">
        <v>342</v>
      </c>
      <c r="D64" s="202"/>
      <c r="E64" s="8" t="s">
        <v>376</v>
      </c>
    </row>
    <row r="65" spans="1:9" ht="18">
      <c r="A65" s="115"/>
      <c r="B65" s="115"/>
      <c r="C65" s="115" t="s">
        <v>363</v>
      </c>
      <c r="D65" s="115"/>
      <c r="E65" s="115" t="s">
        <v>498</v>
      </c>
      <c r="F65" s="115"/>
      <c r="G65" s="115"/>
      <c r="H65" s="115"/>
      <c r="I65" s="115"/>
    </row>
    <row r="67" spans="1:9" ht="18">
      <c r="A67" s="16" t="s">
        <v>499</v>
      </c>
    </row>
    <row r="68" spans="1:9">
      <c r="A68" s="38"/>
    </row>
    <row r="69" spans="1:9">
      <c r="A69" s="16" t="s">
        <v>500</v>
      </c>
    </row>
    <row r="70" spans="1:9">
      <c r="A70" s="16"/>
    </row>
    <row r="71" spans="1:9">
      <c r="A71" s="16"/>
    </row>
    <row r="72" spans="1:9">
      <c r="A72" s="16"/>
    </row>
    <row r="73" spans="1:9">
      <c r="A73" s="16"/>
    </row>
    <row r="74" spans="1:9">
      <c r="A74" s="16"/>
    </row>
    <row r="75" spans="1:9">
      <c r="A75" s="16"/>
    </row>
    <row r="76" spans="1:9">
      <c r="A76" s="16"/>
    </row>
  </sheetData>
  <mergeCells count="14">
    <mergeCell ref="D29:D30"/>
    <mergeCell ref="D63:D64"/>
    <mergeCell ref="D34:D35"/>
    <mergeCell ref="D38:D39"/>
    <mergeCell ref="D42:D44"/>
    <mergeCell ref="D46:D48"/>
    <mergeCell ref="D54:D55"/>
    <mergeCell ref="D59:D60"/>
    <mergeCell ref="D25:D27"/>
    <mergeCell ref="D4:D5"/>
    <mergeCell ref="D8:D9"/>
    <mergeCell ref="D13:D14"/>
    <mergeCell ref="D17:D18"/>
    <mergeCell ref="D21:D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C150-6B2E-3A48-B1EC-21F8164D09B5}">
  <dimension ref="A1:BD69"/>
  <sheetViews>
    <sheetView zoomScaleNormal="100" workbookViewId="0">
      <pane ySplit="5" topLeftCell="A6" activePane="bottomLeft" state="frozen"/>
      <selection pane="bottomLeft" activeCell="X3" sqref="X3:Y3"/>
    </sheetView>
  </sheetViews>
  <sheetFormatPr baseColWidth="10" defaultRowHeight="16"/>
  <cols>
    <col min="1" max="3" width="10.83203125" style="8"/>
    <col min="4" max="4" width="1.83203125" style="8" customWidth="1"/>
    <col min="5" max="5" width="11.1640625" style="8" customWidth="1"/>
    <col min="6" max="6" width="13.33203125" style="8" bestFit="1" customWidth="1"/>
    <col min="7" max="7" width="1.83203125" style="8" customWidth="1"/>
    <col min="8" max="8" width="10.83203125" style="8"/>
    <col min="9" max="9" width="11.6640625" style="8" bestFit="1" customWidth="1"/>
    <col min="10" max="10" width="1.83203125" style="8" customWidth="1"/>
    <col min="11" max="11" width="11.1640625" style="8" bestFit="1" customWidth="1"/>
    <col min="12" max="12" width="8.6640625" style="8" bestFit="1" customWidth="1"/>
    <col min="13" max="13" width="1.83203125" style="8" customWidth="1"/>
    <col min="14" max="17" width="8.6640625" style="8" bestFit="1" customWidth="1"/>
    <col min="18" max="18" width="1.83203125" style="8" customWidth="1"/>
    <col min="19" max="19" width="10.5" style="8" bestFit="1" customWidth="1"/>
    <col min="20" max="20" width="11.6640625" style="8" bestFit="1" customWidth="1"/>
    <col min="21" max="21" width="1.83203125" style="8" customWidth="1"/>
    <col min="22" max="22" width="10.83203125" style="8"/>
    <col min="23" max="23" width="1.83203125" style="8" customWidth="1"/>
    <col min="24" max="24" width="11.5" style="8" customWidth="1"/>
    <col min="25" max="25" width="11" style="8" customWidth="1"/>
    <col min="26" max="26" width="1.83203125" style="8" customWidth="1"/>
    <col min="27" max="27" width="10" style="8" bestFit="1" customWidth="1"/>
    <col min="28" max="29" width="12" style="8" bestFit="1" customWidth="1"/>
    <col min="30" max="30" width="10.83203125" style="8"/>
    <col min="31" max="31" width="11.83203125" style="8" bestFit="1" customWidth="1"/>
    <col min="32" max="16384" width="10.83203125" style="8"/>
  </cols>
  <sheetData>
    <row r="1" spans="1:56" ht="17" thickBot="1">
      <c r="A1" s="157" t="s">
        <v>544</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56">
      <c r="B2" s="158" t="s">
        <v>0</v>
      </c>
      <c r="C2" s="158"/>
      <c r="D2" s="158"/>
      <c r="E2" s="158"/>
      <c r="F2" s="158"/>
      <c r="G2" s="158"/>
      <c r="H2" s="158"/>
      <c r="I2" s="158"/>
      <c r="J2" s="158"/>
      <c r="K2" s="158"/>
      <c r="L2" s="158"/>
      <c r="M2" s="158"/>
      <c r="N2" s="158"/>
      <c r="O2" s="158"/>
      <c r="P2" s="158"/>
      <c r="Q2" s="158"/>
      <c r="R2" s="158"/>
      <c r="S2" s="158"/>
      <c r="T2" s="158"/>
      <c r="U2" s="11"/>
      <c r="V2" s="14" t="s">
        <v>189</v>
      </c>
      <c r="W2" s="14"/>
      <c r="X2" s="14"/>
      <c r="Y2" s="14"/>
      <c r="Z2" s="14"/>
      <c r="AA2" s="14"/>
      <c r="AB2" s="14"/>
      <c r="AC2" s="14"/>
      <c r="AS2" s="37"/>
    </row>
    <row r="3" spans="1:56" ht="17" customHeight="1">
      <c r="B3" s="184" t="s">
        <v>269</v>
      </c>
      <c r="C3" s="184"/>
      <c r="D3" s="11"/>
      <c r="E3" s="195" t="s">
        <v>4</v>
      </c>
      <c r="F3" s="195"/>
      <c r="G3" s="16"/>
      <c r="H3" s="199" t="s">
        <v>3</v>
      </c>
      <c r="I3" s="199"/>
      <c r="J3" s="16"/>
      <c r="K3" s="184" t="s">
        <v>549</v>
      </c>
      <c r="L3" s="184"/>
      <c r="M3" s="16"/>
      <c r="N3" s="184" t="s">
        <v>2</v>
      </c>
      <c r="O3" s="184"/>
      <c r="P3" s="184"/>
      <c r="Q3" s="184"/>
      <c r="R3" s="16"/>
      <c r="S3" s="184" t="s">
        <v>1</v>
      </c>
      <c r="T3" s="184"/>
      <c r="U3" s="16"/>
      <c r="V3" s="24" t="s">
        <v>192</v>
      </c>
      <c r="W3" s="16"/>
      <c r="X3" s="198" t="s">
        <v>85</v>
      </c>
      <c r="Y3" s="198"/>
      <c r="Z3" s="16"/>
      <c r="AA3" s="184" t="s">
        <v>390</v>
      </c>
      <c r="AB3" s="184"/>
      <c r="AC3" s="184"/>
      <c r="AS3" s="37"/>
    </row>
    <row r="4" spans="1:56" ht="17" customHeight="1">
      <c r="A4" s="16" t="s">
        <v>196</v>
      </c>
      <c r="B4" s="16">
        <v>4</v>
      </c>
      <c r="C4" s="16">
        <v>4</v>
      </c>
      <c r="D4" s="11"/>
      <c r="E4" s="16">
        <v>4</v>
      </c>
      <c r="F4" s="16">
        <v>4</v>
      </c>
      <c r="G4" s="16"/>
      <c r="H4" s="106">
        <v>4</v>
      </c>
      <c r="I4" s="16">
        <v>3</v>
      </c>
      <c r="J4" s="16"/>
      <c r="K4" s="16">
        <v>3</v>
      </c>
      <c r="L4" s="16">
        <v>2</v>
      </c>
      <c r="M4" s="16"/>
      <c r="N4" s="16">
        <v>3</v>
      </c>
      <c r="O4" s="16">
        <v>3</v>
      </c>
      <c r="P4" s="16">
        <v>3</v>
      </c>
      <c r="Q4" s="16">
        <v>2</v>
      </c>
      <c r="R4" s="16"/>
      <c r="S4" s="16">
        <v>3</v>
      </c>
      <c r="T4" s="16">
        <v>3</v>
      </c>
      <c r="U4" s="16"/>
      <c r="V4" s="16">
        <v>2</v>
      </c>
      <c r="W4" s="16"/>
      <c r="X4" s="16">
        <v>4</v>
      </c>
      <c r="Y4" s="16">
        <v>4</v>
      </c>
      <c r="Z4" s="16"/>
      <c r="AA4" s="16">
        <v>1</v>
      </c>
      <c r="AB4" s="16">
        <v>1</v>
      </c>
      <c r="AC4" s="16">
        <v>1</v>
      </c>
      <c r="AS4" s="37"/>
    </row>
    <row r="5" spans="1:56" s="11" customFormat="1" ht="17" thickBot="1">
      <c r="A5" s="111" t="s">
        <v>191</v>
      </c>
      <c r="B5" s="47" t="s">
        <v>59</v>
      </c>
      <c r="C5" s="47" t="s">
        <v>158</v>
      </c>
      <c r="D5" s="47"/>
      <c r="E5" s="47" t="s">
        <v>99</v>
      </c>
      <c r="F5" s="47" t="s">
        <v>124</v>
      </c>
      <c r="G5" s="47"/>
      <c r="H5" s="47" t="s">
        <v>61</v>
      </c>
      <c r="I5" s="111" t="s">
        <v>62</v>
      </c>
      <c r="J5" s="111"/>
      <c r="K5" s="111" t="s">
        <v>66</v>
      </c>
      <c r="L5" s="111" t="s">
        <v>67</v>
      </c>
      <c r="M5" s="111"/>
      <c r="N5" s="111" t="s">
        <v>73</v>
      </c>
      <c r="O5" s="111" t="s">
        <v>69</v>
      </c>
      <c r="P5" s="111" t="s">
        <v>74</v>
      </c>
      <c r="Q5" s="111" t="s">
        <v>75</v>
      </c>
      <c r="R5" s="111"/>
      <c r="S5" s="111" t="s">
        <v>80</v>
      </c>
      <c r="T5" s="111" t="s">
        <v>81</v>
      </c>
      <c r="U5" s="111"/>
      <c r="V5" s="111" t="s">
        <v>83</v>
      </c>
      <c r="W5" s="111"/>
      <c r="X5" s="159" t="s">
        <v>86</v>
      </c>
      <c r="Y5" s="159" t="s">
        <v>84</v>
      </c>
      <c r="Z5" s="111"/>
      <c r="AA5" s="111" t="s">
        <v>87</v>
      </c>
      <c r="AB5" s="111" t="s">
        <v>101</v>
      </c>
      <c r="AC5" s="111" t="s">
        <v>89</v>
      </c>
      <c r="AE5" s="8"/>
    </row>
    <row r="6" spans="1:56" ht="17" thickTop="1">
      <c r="A6" s="8" t="s">
        <v>160</v>
      </c>
      <c r="B6" s="160">
        <v>12.296650601465583</v>
      </c>
      <c r="C6" s="160">
        <v>10.329217699412565</v>
      </c>
      <c r="D6" s="160"/>
      <c r="E6" s="160">
        <v>5.2656408874976828</v>
      </c>
      <c r="F6" s="160">
        <v>28.516240486433535</v>
      </c>
      <c r="G6" s="160"/>
      <c r="H6" s="160">
        <v>17.916439564187197</v>
      </c>
      <c r="I6" s="160">
        <v>10.896577103724823</v>
      </c>
      <c r="J6" s="160"/>
      <c r="K6" s="160">
        <v>17.303303501181201</v>
      </c>
      <c r="L6" s="160">
        <v>6.1813602206742795</v>
      </c>
      <c r="M6" s="160"/>
      <c r="N6" s="160">
        <v>1.5303282302507226</v>
      </c>
      <c r="O6" s="160">
        <v>14.179492876880804</v>
      </c>
      <c r="P6" s="160">
        <v>8.7825222966175023</v>
      </c>
      <c r="Q6" s="160">
        <v>16.459405812535511</v>
      </c>
      <c r="R6" s="160"/>
      <c r="S6" s="160"/>
      <c r="T6" s="160">
        <v>15.465734095238092</v>
      </c>
      <c r="U6" s="160"/>
      <c r="V6" s="160">
        <v>10.846674519628099</v>
      </c>
      <c r="W6" s="160"/>
      <c r="X6" s="160">
        <v>23.376851017865139</v>
      </c>
      <c r="Y6" s="160">
        <v>10.533297879048408</v>
      </c>
      <c r="Z6" s="160"/>
      <c r="AA6" s="160">
        <v>18.713633123103602</v>
      </c>
      <c r="AB6" s="160">
        <v>8.5270222625079519</v>
      </c>
      <c r="AC6" s="160">
        <v>7.5052809930732467</v>
      </c>
    </row>
    <row r="7" spans="1:56">
      <c r="A7" s="8" t="s">
        <v>161</v>
      </c>
      <c r="B7" s="160">
        <v>61.497622813360557</v>
      </c>
      <c r="C7" s="146">
        <v>59.224264376034206</v>
      </c>
      <c r="D7" s="160"/>
      <c r="E7" s="160">
        <v>252.49163947932067</v>
      </c>
      <c r="F7" s="160">
        <v>128.42394365318913</v>
      </c>
      <c r="G7" s="160"/>
      <c r="H7" s="160">
        <v>21.101854188441909</v>
      </c>
      <c r="I7" s="160">
        <v>14.898103058349063</v>
      </c>
      <c r="J7" s="160"/>
      <c r="K7" s="160">
        <v>17.469786847484613</v>
      </c>
      <c r="L7" s="160">
        <v>28.921844226328709</v>
      </c>
      <c r="M7" s="160"/>
      <c r="N7" s="160">
        <v>7.2696995227956567</v>
      </c>
      <c r="O7" s="160">
        <v>13.687053525478074</v>
      </c>
      <c r="P7" s="160">
        <v>37.273002701930892</v>
      </c>
      <c r="Q7" s="160">
        <v>40.765107378708841</v>
      </c>
      <c r="R7" s="160"/>
      <c r="S7" s="160">
        <v>42.133296109007276</v>
      </c>
      <c r="T7" s="160">
        <v>26.271961666666659</v>
      </c>
      <c r="U7" s="160"/>
      <c r="V7" s="160">
        <v>16.312847750795857</v>
      </c>
      <c r="W7" s="160"/>
      <c r="X7" s="160">
        <v>35.979790388241454</v>
      </c>
      <c r="Y7" s="160">
        <v>78.506836203926355</v>
      </c>
      <c r="Z7" s="160"/>
      <c r="AA7" s="160">
        <v>58.002627816233776</v>
      </c>
      <c r="AB7" s="160">
        <v>35.638773812585782</v>
      </c>
      <c r="AC7" s="160">
        <v>27.821479795631852</v>
      </c>
    </row>
    <row r="8" spans="1:56">
      <c r="A8" s="8" t="s">
        <v>162</v>
      </c>
      <c r="B8" s="9">
        <v>1.7048575553828345</v>
      </c>
      <c r="C8" s="9">
        <v>4.513348059039922</v>
      </c>
      <c r="D8" s="9"/>
      <c r="E8" s="9">
        <v>1.3419807047801853</v>
      </c>
      <c r="F8" s="9">
        <v>1.2191912865115895</v>
      </c>
      <c r="G8" s="9"/>
      <c r="H8" s="9">
        <v>1.433241713884982</v>
      </c>
      <c r="I8" s="9">
        <v>0.67823847681059712</v>
      </c>
      <c r="J8" s="9"/>
      <c r="K8" s="9">
        <v>1.1579571815855023</v>
      </c>
      <c r="L8" s="9">
        <v>0.79926817639419467</v>
      </c>
      <c r="M8" s="9"/>
      <c r="N8" s="9">
        <v>1.3073156324190249</v>
      </c>
      <c r="O8" s="9">
        <v>0.55463515779384309</v>
      </c>
      <c r="P8" s="9">
        <v>1.5450783196080813</v>
      </c>
      <c r="Q8" s="9">
        <v>0.31881679496178861</v>
      </c>
      <c r="R8" s="9"/>
      <c r="S8" s="9">
        <v>4.9371304385117778</v>
      </c>
      <c r="T8" s="9">
        <v>0.37511822672064782</v>
      </c>
      <c r="U8" s="9"/>
      <c r="V8" s="9">
        <v>0.11498520507770375</v>
      </c>
      <c r="W8" s="9"/>
      <c r="X8" s="9">
        <v>2.1866592213433251</v>
      </c>
      <c r="Y8" s="9">
        <v>1.110299998331415</v>
      </c>
      <c r="Z8" s="9"/>
      <c r="AA8" s="9">
        <v>0.43261327724747367</v>
      </c>
      <c r="AB8" s="9">
        <v>0.27434621046932728</v>
      </c>
      <c r="AC8" s="9">
        <v>0.35011711452428085</v>
      </c>
      <c r="AD8" s="46"/>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row>
    <row r="9" spans="1:56">
      <c r="A9" s="8" t="s">
        <v>163</v>
      </c>
      <c r="B9" s="9">
        <v>0.64845808933263571</v>
      </c>
      <c r="C9" s="9">
        <v>1.0168554282829365</v>
      </c>
      <c r="D9" s="9"/>
      <c r="E9" s="9">
        <v>0.47301953657300988</v>
      </c>
      <c r="F9" s="9">
        <v>0.2927848536759714</v>
      </c>
      <c r="G9" s="9"/>
      <c r="H9" s="9">
        <v>0.46041250594865296</v>
      </c>
      <c r="I9" s="9">
        <v>0.20241317949628443</v>
      </c>
      <c r="J9" s="9"/>
      <c r="K9" s="9">
        <v>0.52104380031915964</v>
      </c>
      <c r="L9" s="9">
        <v>0.29340616385225166</v>
      </c>
      <c r="M9" s="9"/>
      <c r="N9" s="9">
        <v>0.52776919441238312</v>
      </c>
      <c r="O9" s="9">
        <v>0.19264858158614517</v>
      </c>
      <c r="P9" s="9">
        <v>0.62269199192639013</v>
      </c>
      <c r="Q9" s="9">
        <v>0.13253538902011011</v>
      </c>
      <c r="R9" s="9"/>
      <c r="S9" s="9">
        <v>1.9133464792601313</v>
      </c>
      <c r="T9" s="9">
        <v>0.23584657275541795</v>
      </c>
      <c r="U9" s="9"/>
      <c r="V9" s="9">
        <v>3.3090713740941163E-2</v>
      </c>
      <c r="W9" s="9"/>
      <c r="X9" s="9">
        <v>0.47350474077919275</v>
      </c>
      <c r="Y9" s="9">
        <v>0.23902312001301426</v>
      </c>
      <c r="Z9" s="9"/>
      <c r="AA9" s="9">
        <v>9.3561016449872025E-2</v>
      </c>
      <c r="AB9" s="9">
        <v>5.879927249798754E-2</v>
      </c>
      <c r="AC9" s="9">
        <v>4.190515429230051E-2</v>
      </c>
      <c r="AD9" s="46"/>
    </row>
    <row r="10" spans="1:56">
      <c r="A10" s="8" t="s">
        <v>164</v>
      </c>
      <c r="B10" s="9">
        <v>0.21931140194600804</v>
      </c>
      <c r="C10" s="9">
        <v>0.16723671524661543</v>
      </c>
      <c r="D10" s="9"/>
      <c r="E10" s="9">
        <v>0.23859889940657708</v>
      </c>
      <c r="F10" s="9">
        <v>0.19497991004899248</v>
      </c>
      <c r="G10" s="9"/>
      <c r="H10" s="9">
        <v>0.15258473361042493</v>
      </c>
      <c r="I10" s="9">
        <v>0.10754225163693037</v>
      </c>
      <c r="J10" s="9"/>
      <c r="K10" s="9">
        <v>7.8725214521124021E-2</v>
      </c>
      <c r="L10" s="9">
        <v>7.9397043430863984E-2</v>
      </c>
      <c r="M10" s="9"/>
      <c r="N10" s="9">
        <v>9.1955199253218156E-2</v>
      </c>
      <c r="O10" s="9">
        <v>6.4446644141534892E-2</v>
      </c>
      <c r="P10" s="9">
        <v>0.21072649316958697</v>
      </c>
      <c r="Q10" s="9">
        <v>7.9333740024818036E-2</v>
      </c>
      <c r="R10" s="9"/>
      <c r="S10" s="9">
        <v>0.42950362673533399</v>
      </c>
      <c r="T10" s="9">
        <v>0.31461182222222223</v>
      </c>
      <c r="U10" s="9"/>
      <c r="V10" s="9">
        <v>5.2862825032061994E-2</v>
      </c>
      <c r="W10" s="9"/>
      <c r="X10" s="9">
        <v>0.13571726685099772</v>
      </c>
      <c r="Y10" s="9">
        <v>0.11909451374938718</v>
      </c>
      <c r="Z10" s="9"/>
      <c r="AA10" s="9">
        <v>7.518649669004826E-2</v>
      </c>
      <c r="AB10" s="9">
        <v>6.4065886043125422E-2</v>
      </c>
      <c r="AC10" s="9">
        <v>5.2701442537139098E-2</v>
      </c>
      <c r="AD10" s="46"/>
    </row>
    <row r="11" spans="1:56">
      <c r="A11" s="8" t="s">
        <v>165</v>
      </c>
      <c r="B11" s="9">
        <v>1.2014049566589946</v>
      </c>
      <c r="C11" s="9">
        <v>1.1942397977535408</v>
      </c>
      <c r="D11" s="9"/>
      <c r="E11" s="9">
        <v>1.909887105295903</v>
      </c>
      <c r="F11" s="9">
        <v>1.2726693705119878</v>
      </c>
      <c r="G11" s="9"/>
      <c r="H11" s="9">
        <v>1.2028245331742071</v>
      </c>
      <c r="I11" s="9">
        <v>1.0253017416390589</v>
      </c>
      <c r="J11" s="9"/>
      <c r="K11" s="9">
        <v>1.4188142004676398</v>
      </c>
      <c r="L11" s="9">
        <v>0.81361879553279615</v>
      </c>
      <c r="M11" s="9"/>
      <c r="N11" s="9">
        <v>0.595678440436467</v>
      </c>
      <c r="O11" s="9">
        <v>0.60913584000782317</v>
      </c>
      <c r="P11" s="9">
        <v>1.8526641027535045</v>
      </c>
      <c r="Q11" s="9">
        <v>0.43843566558999891</v>
      </c>
      <c r="R11" s="9"/>
      <c r="S11" s="9">
        <v>2.4149970128005207</v>
      </c>
      <c r="T11" s="9">
        <v>1.207989935064935</v>
      </c>
      <c r="U11" s="9"/>
      <c r="V11" s="9">
        <v>0.42705879047359352</v>
      </c>
      <c r="W11" s="9"/>
      <c r="X11" s="9">
        <v>1.4079776748201307</v>
      </c>
      <c r="Y11" s="9">
        <v>0.90790478792815932</v>
      </c>
      <c r="Z11" s="9"/>
      <c r="AA11" s="9">
        <v>0.91036108130169746</v>
      </c>
      <c r="AB11" s="9">
        <v>0.64938885217745157</v>
      </c>
      <c r="AC11" s="9">
        <v>1.0209325541340677</v>
      </c>
      <c r="AD11" s="46"/>
      <c r="AF11" s="161"/>
      <c r="AG11" s="161"/>
    </row>
    <row r="12" spans="1:56">
      <c r="A12" s="8" t="s">
        <v>166</v>
      </c>
      <c r="B12" s="9">
        <v>9.1016948026256088</v>
      </c>
      <c r="C12" s="9">
        <v>13.431689637602595</v>
      </c>
      <c r="D12" s="9"/>
      <c r="E12" s="9">
        <v>8.933999659383101</v>
      </c>
      <c r="F12" s="9">
        <v>7.4855526231694034</v>
      </c>
      <c r="G12" s="9"/>
      <c r="H12" s="9">
        <v>8.0503894463986754</v>
      </c>
      <c r="I12" s="9">
        <v>4.0013744860035629</v>
      </c>
      <c r="J12" s="9"/>
      <c r="K12" s="9">
        <v>4.5262943594595564</v>
      </c>
      <c r="L12" s="9">
        <v>2.3174715392139595</v>
      </c>
      <c r="M12" s="9"/>
      <c r="N12" s="9">
        <v>3.6488518900478391</v>
      </c>
      <c r="O12" s="9">
        <v>3.9224524849560489</v>
      </c>
      <c r="P12" s="9">
        <v>5.4354274715647755</v>
      </c>
      <c r="Q12" s="9">
        <v>1.7892142060617346</v>
      </c>
      <c r="R12" s="9"/>
      <c r="S12" s="9">
        <v>8.8273802990448864</v>
      </c>
      <c r="T12" s="9">
        <v>5.9172396327572656</v>
      </c>
      <c r="U12" s="9"/>
      <c r="V12" s="9">
        <v>2.8409883009543222</v>
      </c>
      <c r="W12" s="9"/>
      <c r="X12" s="9">
        <v>18.845839412182475</v>
      </c>
      <c r="Y12" s="9">
        <v>16.203221378128166</v>
      </c>
      <c r="Z12" s="9"/>
      <c r="AA12" s="9">
        <v>9.4479691326336059</v>
      </c>
      <c r="AB12" s="9">
        <v>6.8309089756885006</v>
      </c>
      <c r="AC12" s="9">
        <v>8.9329797444275414</v>
      </c>
      <c r="AD12" s="46"/>
      <c r="AF12" s="162"/>
      <c r="AG12" s="162"/>
    </row>
    <row r="13" spans="1:56">
      <c r="A13" s="8" t="s">
        <v>167</v>
      </c>
      <c r="B13" s="9">
        <v>27.303498247101412</v>
      </c>
      <c r="C13" s="9">
        <v>28.249100462827911</v>
      </c>
      <c r="D13" s="9"/>
      <c r="E13" s="9">
        <v>26.367185343733912</v>
      </c>
      <c r="F13" s="9">
        <v>22.531917409714694</v>
      </c>
      <c r="G13" s="9"/>
      <c r="H13" s="9">
        <v>22.556182671616778</v>
      </c>
      <c r="I13" s="9">
        <v>11.081289925745843</v>
      </c>
      <c r="J13" s="9"/>
      <c r="K13" s="9">
        <v>12.146871753763813</v>
      </c>
      <c r="L13" s="9">
        <v>5.5620589106856091</v>
      </c>
      <c r="M13" s="9"/>
      <c r="N13" s="9">
        <v>9.4506506202104585</v>
      </c>
      <c r="O13" s="9">
        <v>10.657877289394124</v>
      </c>
      <c r="P13" s="9">
        <v>12.581440845246242</v>
      </c>
      <c r="Q13" s="9">
        <v>4.5259362938967413</v>
      </c>
      <c r="R13" s="9"/>
      <c r="S13" s="9">
        <v>18.715238823682668</v>
      </c>
      <c r="T13" s="9">
        <v>15.875650031284504</v>
      </c>
      <c r="U13" s="9"/>
      <c r="V13" s="9">
        <v>8.2266961204904092</v>
      </c>
      <c r="W13" s="9"/>
      <c r="X13" s="9">
        <v>51.885574695989654</v>
      </c>
      <c r="Y13" s="9">
        <v>42.435527139791397</v>
      </c>
      <c r="Z13" s="9"/>
      <c r="AA13" s="9">
        <v>21.10902283988159</v>
      </c>
      <c r="AB13" s="9">
        <v>17.197074174078242</v>
      </c>
      <c r="AC13" s="9">
        <v>23.119247958704914</v>
      </c>
      <c r="AF13" s="162"/>
      <c r="AG13" s="162"/>
    </row>
    <row r="14" spans="1:56">
      <c r="A14" s="8" t="s">
        <v>168</v>
      </c>
      <c r="B14" s="9">
        <v>3.8583740261923585</v>
      </c>
      <c r="C14" s="9">
        <v>10.602653921000769</v>
      </c>
      <c r="D14" s="9"/>
      <c r="E14" s="9">
        <v>3.7318569466179801</v>
      </c>
      <c r="F14" s="9">
        <v>3.2001151139404143</v>
      </c>
      <c r="G14" s="9"/>
      <c r="H14" s="9">
        <v>5.0641130962699483</v>
      </c>
      <c r="I14" s="9">
        <v>5.8546361710080435</v>
      </c>
      <c r="J14" s="9"/>
      <c r="K14" s="9">
        <v>7.3952307593636855</v>
      </c>
      <c r="L14" s="9">
        <v>3.9387061934879037</v>
      </c>
      <c r="M14" s="9"/>
      <c r="N14" s="9">
        <v>8.0893395855583528</v>
      </c>
      <c r="O14" s="9">
        <v>5.1386806939395804</v>
      </c>
      <c r="P14" s="9">
        <v>7.4538429576116059</v>
      </c>
      <c r="Q14" s="9">
        <v>3.8416489212155049</v>
      </c>
      <c r="R14" s="9"/>
      <c r="S14" s="9">
        <v>5.2653999068841699</v>
      </c>
      <c r="T14" s="9">
        <v>3.5371210729847498</v>
      </c>
      <c r="U14" s="9"/>
      <c r="V14" s="9">
        <v>1.5530202925527856</v>
      </c>
      <c r="W14" s="9"/>
      <c r="X14" s="9">
        <v>11.292939245221037</v>
      </c>
      <c r="Y14" s="9">
        <v>9.2888229625609835</v>
      </c>
      <c r="Z14" s="9"/>
      <c r="AA14" s="9">
        <v>12.50546003406383</v>
      </c>
      <c r="AB14" s="9">
        <v>6.6874622905890764</v>
      </c>
      <c r="AC14" s="9">
        <v>3.891617890046084</v>
      </c>
      <c r="AF14" s="162"/>
      <c r="AG14" s="162"/>
    </row>
    <row r="15" spans="1:56">
      <c r="A15" s="8" t="s">
        <v>169</v>
      </c>
      <c r="B15" s="9">
        <v>5.0173670617858672</v>
      </c>
      <c r="C15" s="9">
        <v>4.1612205393270019</v>
      </c>
      <c r="D15" s="9"/>
      <c r="E15" s="9">
        <v>4.8319894670041679</v>
      </c>
      <c r="F15" s="9">
        <v>4.1421806142589626</v>
      </c>
      <c r="G15" s="9"/>
      <c r="H15" s="9">
        <v>3.8777417410858641</v>
      </c>
      <c r="I15" s="9">
        <v>1.868101931792741</v>
      </c>
      <c r="J15" s="9"/>
      <c r="K15" s="9">
        <v>2.0417617536890074</v>
      </c>
      <c r="L15" s="9">
        <v>0.89547727014552636</v>
      </c>
      <c r="M15" s="9"/>
      <c r="N15" s="9">
        <v>1.5464267019725138</v>
      </c>
      <c r="O15" s="9">
        <v>1.8332545846641779</v>
      </c>
      <c r="P15" s="9">
        <v>2.0973113646766008</v>
      </c>
      <c r="Q15" s="9">
        <v>0.7704291100763333</v>
      </c>
      <c r="R15" s="9"/>
      <c r="S15" s="9">
        <v>2.5430727730469638</v>
      </c>
      <c r="T15" s="9">
        <v>2.797064921531101</v>
      </c>
      <c r="U15" s="9"/>
      <c r="V15" s="9">
        <v>1.3294328172935903</v>
      </c>
      <c r="W15" s="9"/>
      <c r="X15" s="9">
        <v>9.0184878899573491</v>
      </c>
      <c r="Y15" s="9">
        <v>7.257559459801711</v>
      </c>
      <c r="Z15" s="9"/>
      <c r="AA15" s="9">
        <v>3.4252421237934145</v>
      </c>
      <c r="AB15" s="9">
        <v>2.8251829010195757</v>
      </c>
      <c r="AC15" s="9">
        <v>3.8492682641043672</v>
      </c>
      <c r="AF15" s="161"/>
      <c r="AG15" s="161"/>
      <c r="AH15" s="46"/>
      <c r="AI15" s="46"/>
    </row>
    <row r="16" spans="1:56">
      <c r="A16" s="8" t="s">
        <v>170</v>
      </c>
      <c r="B16" s="33">
        <v>249.13950180870606</v>
      </c>
      <c r="C16" s="33">
        <v>192.09766537925537</v>
      </c>
      <c r="D16" s="33"/>
      <c r="E16" s="33">
        <v>255.9909232713631</v>
      </c>
      <c r="F16" s="33">
        <v>249.61903747833938</v>
      </c>
      <c r="G16" s="33"/>
      <c r="H16" s="33">
        <v>297.29947376700517</v>
      </c>
      <c r="I16" s="33">
        <v>231.13537491412035</v>
      </c>
      <c r="J16" s="33"/>
      <c r="K16" s="33">
        <v>252.25546802221768</v>
      </c>
      <c r="L16" s="33">
        <v>131.39797297487405</v>
      </c>
      <c r="M16" s="33"/>
      <c r="N16" s="33">
        <v>224.05038476133399</v>
      </c>
      <c r="O16" s="33">
        <v>242.42951444002338</v>
      </c>
      <c r="P16" s="33">
        <v>263.48494255992313</v>
      </c>
      <c r="Q16" s="33">
        <v>126.54359860288029</v>
      </c>
      <c r="R16" s="33"/>
      <c r="S16" s="33">
        <v>312.33444080296522</v>
      </c>
      <c r="T16" s="33">
        <v>276.94216543463108</v>
      </c>
      <c r="U16" s="33"/>
      <c r="V16" s="33">
        <v>228.4049797671517</v>
      </c>
      <c r="W16" s="33"/>
      <c r="X16" s="33">
        <v>480.64487068711429</v>
      </c>
      <c r="Y16" s="33">
        <v>442.1380450889929</v>
      </c>
      <c r="Z16" s="33"/>
      <c r="AA16" s="33">
        <v>613.24173303061855</v>
      </c>
      <c r="AB16" s="33">
        <v>624.09252738298198</v>
      </c>
      <c r="AC16" s="33">
        <v>551.44526644163079</v>
      </c>
      <c r="AF16" s="161"/>
      <c r="AG16" s="161"/>
    </row>
    <row r="17" spans="1:54">
      <c r="A17" s="8" t="s">
        <v>171</v>
      </c>
      <c r="B17" s="9">
        <v>20.699343237999731</v>
      </c>
      <c r="C17" s="9">
        <v>15.059069936015913</v>
      </c>
      <c r="D17" s="9"/>
      <c r="E17" s="9">
        <v>20.369176721297205</v>
      </c>
      <c r="F17" s="9">
        <v>17.823765980648723</v>
      </c>
      <c r="G17" s="9"/>
      <c r="H17" s="9">
        <v>16.071485400674156</v>
      </c>
      <c r="I17" s="9">
        <v>7.8623902490334814</v>
      </c>
      <c r="J17" s="9"/>
      <c r="K17" s="9">
        <v>8.3121001090904141</v>
      </c>
      <c r="L17" s="9">
        <v>3.3843046367783058</v>
      </c>
      <c r="M17" s="9"/>
      <c r="N17" s="9">
        <v>6.8901287299275094</v>
      </c>
      <c r="O17" s="9">
        <v>7.5608839245427504</v>
      </c>
      <c r="P17" s="9">
        <v>7.7279782471667966</v>
      </c>
      <c r="Q17" s="9">
        <v>2.8418182020589726</v>
      </c>
      <c r="R17" s="9"/>
      <c r="S17" s="9">
        <v>9.2868375269894017</v>
      </c>
      <c r="T17" s="9">
        <v>11.154241860791863</v>
      </c>
      <c r="U17" s="9"/>
      <c r="V17" s="9">
        <v>5.1242104547748726</v>
      </c>
      <c r="W17" s="9"/>
      <c r="X17" s="9">
        <v>34.552900350404414</v>
      </c>
      <c r="Y17" s="9">
        <v>28.714153792167942</v>
      </c>
      <c r="Z17" s="9"/>
      <c r="AA17" s="9">
        <v>12.548551342677694</v>
      </c>
      <c r="AB17" s="9">
        <v>10.612158448164758</v>
      </c>
      <c r="AC17" s="9">
        <v>14.890045900408538</v>
      </c>
      <c r="AF17" s="161"/>
      <c r="AG17" s="161"/>
    </row>
    <row r="18" spans="1:54">
      <c r="A18" s="8" t="s">
        <v>172</v>
      </c>
      <c r="B18" s="160">
        <v>131.80134694833197</v>
      </c>
      <c r="C18" s="160">
        <v>155.90280972650689</v>
      </c>
      <c r="D18" s="160"/>
      <c r="E18" s="160">
        <v>164.19546063552099</v>
      </c>
      <c r="F18" s="160">
        <v>134.58733936659362</v>
      </c>
      <c r="G18" s="160"/>
      <c r="H18" s="160">
        <v>86.563215597260282</v>
      </c>
      <c r="I18" s="160">
        <v>35.940938547375339</v>
      </c>
      <c r="J18" s="160"/>
      <c r="K18" s="160">
        <v>31.762878546984975</v>
      </c>
      <c r="L18" s="160">
        <v>15.428324893613128</v>
      </c>
      <c r="M18" s="160"/>
      <c r="N18" s="160">
        <v>26.786530261542101</v>
      </c>
      <c r="O18" s="160">
        <v>31.551030666706325</v>
      </c>
      <c r="P18" s="160">
        <v>34.53599574164285</v>
      </c>
      <c r="Q18" s="160">
        <v>9.3123738273736905</v>
      </c>
      <c r="R18" s="160"/>
      <c r="S18" s="160">
        <v>45.675162898664624</v>
      </c>
      <c r="T18" s="160">
        <v>39.224010078664399</v>
      </c>
      <c r="U18" s="160"/>
      <c r="V18" s="160">
        <v>8.4122048986940712</v>
      </c>
      <c r="W18" s="160"/>
      <c r="X18" s="160">
        <v>99.6477336938799</v>
      </c>
      <c r="Y18" s="160">
        <v>94.018814513447609</v>
      </c>
      <c r="Z18" s="160"/>
      <c r="AA18" s="160">
        <v>12.633887954409417</v>
      </c>
      <c r="AB18" s="160">
        <v>12.994000039710563</v>
      </c>
      <c r="AC18" s="160">
        <v>23.506505813123688</v>
      </c>
      <c r="AF18" s="161"/>
      <c r="AG18" s="161"/>
      <c r="AJ18" s="46"/>
      <c r="AK18" s="46"/>
      <c r="AL18" s="46"/>
      <c r="AM18" s="46"/>
      <c r="AN18" s="46"/>
      <c r="AO18" s="46"/>
      <c r="AP18" s="46"/>
    </row>
    <row r="19" spans="1:54">
      <c r="A19" s="8" t="s">
        <v>173</v>
      </c>
      <c r="B19" s="9">
        <v>3.9103659623636715</v>
      </c>
      <c r="C19" s="9">
        <v>4.7081565880146652</v>
      </c>
      <c r="D19" s="9"/>
      <c r="E19" s="9">
        <v>5.5595912772323679</v>
      </c>
      <c r="F19" s="9">
        <v>4.3391029889920576</v>
      </c>
      <c r="G19" s="9"/>
      <c r="H19" s="9">
        <v>2.7613329420884409</v>
      </c>
      <c r="I19" s="9">
        <v>1.1238866122668372</v>
      </c>
      <c r="J19" s="9"/>
      <c r="K19" s="9">
        <v>0.97694293153046274</v>
      </c>
      <c r="L19" s="9">
        <v>0.41773204895891886</v>
      </c>
      <c r="M19" s="9"/>
      <c r="N19" s="9">
        <v>0.88066304252418892</v>
      </c>
      <c r="O19" s="9">
        <v>1.0217924301594963</v>
      </c>
      <c r="P19" s="9">
        <v>0.93138147658756842</v>
      </c>
      <c r="Q19" s="9">
        <v>0.31482523303657445</v>
      </c>
      <c r="R19" s="9"/>
      <c r="S19" s="9">
        <v>1.0664825415822183</v>
      </c>
      <c r="T19" s="9">
        <v>1.1601356219814243</v>
      </c>
      <c r="U19" s="9"/>
      <c r="V19" s="9">
        <v>0.35687200179376644</v>
      </c>
      <c r="W19" s="9"/>
      <c r="X19" s="9">
        <v>4.6463807704441367</v>
      </c>
      <c r="Y19" s="9">
        <v>2.937846598009989</v>
      </c>
      <c r="Z19" s="9"/>
      <c r="AA19" s="9">
        <v>0.43092697392923468</v>
      </c>
      <c r="AB19" s="9">
        <v>0.40843604663380401</v>
      </c>
      <c r="AC19" s="9">
        <v>0.77517442483207677</v>
      </c>
      <c r="AJ19" s="37"/>
      <c r="AK19" s="37"/>
      <c r="AL19" s="37"/>
      <c r="AN19" s="37"/>
      <c r="AP19" s="37"/>
    </row>
    <row r="20" spans="1:54">
      <c r="A20" s="8" t="s">
        <v>174</v>
      </c>
      <c r="B20" s="9">
        <v>5.461061798024387</v>
      </c>
      <c r="C20" s="9">
        <v>3.8967098366692197</v>
      </c>
      <c r="D20" s="9"/>
      <c r="E20" s="9">
        <v>5.4102512233136411</v>
      </c>
      <c r="F20" s="9">
        <v>5.0946251740576534</v>
      </c>
      <c r="G20" s="9"/>
      <c r="H20" s="9">
        <v>4.3561380785080663</v>
      </c>
      <c r="I20" s="9">
        <v>2.1954656745525911</v>
      </c>
      <c r="J20" s="9"/>
      <c r="K20" s="9">
        <v>2.0113750012458302</v>
      </c>
      <c r="L20" s="9">
        <v>0.72643870817571887</v>
      </c>
      <c r="M20" s="9"/>
      <c r="N20" s="9">
        <v>1.8572887585414999</v>
      </c>
      <c r="O20" s="9">
        <v>2.0494013446436408</v>
      </c>
      <c r="P20" s="9">
        <v>1.8424912428109772</v>
      </c>
      <c r="Q20" s="9">
        <v>0.6720594066707346</v>
      </c>
      <c r="R20" s="9"/>
      <c r="S20" s="9">
        <v>2.0707534448503937</v>
      </c>
      <c r="T20" s="9">
        <v>2.6296540643877737</v>
      </c>
      <c r="U20" s="9"/>
      <c r="V20" s="9">
        <v>1.0812293879651003</v>
      </c>
      <c r="W20" s="9"/>
      <c r="X20" s="9">
        <v>7.4327731043457943</v>
      </c>
      <c r="Y20" s="9">
        <v>6.014504012970975</v>
      </c>
      <c r="Z20" s="9"/>
      <c r="AA20" s="9">
        <v>2.4147826842582321</v>
      </c>
      <c r="AB20" s="9">
        <v>2.0508284233010246</v>
      </c>
      <c r="AC20" s="9">
        <v>3.3646909086059509</v>
      </c>
      <c r="AJ20" s="37"/>
      <c r="AK20" s="37"/>
      <c r="AL20" s="37"/>
      <c r="AN20" s="37"/>
      <c r="AP20" s="37"/>
    </row>
    <row r="21" spans="1:54">
      <c r="A21" s="8" t="s">
        <v>175</v>
      </c>
      <c r="B21" s="9">
        <v>2.2486806055375079</v>
      </c>
      <c r="C21" s="9">
        <v>1.4187477284065868</v>
      </c>
      <c r="D21" s="9"/>
      <c r="E21" s="9">
        <v>2.1526606074798407</v>
      </c>
      <c r="F21" s="9">
        <v>2.0972315180923244</v>
      </c>
      <c r="G21" s="9"/>
      <c r="H21" s="9">
        <v>1.7292432195516529</v>
      </c>
      <c r="I21" s="9">
        <v>0.9070849761423313</v>
      </c>
      <c r="J21" s="9"/>
      <c r="K21" s="9">
        <v>0.8142445609301997</v>
      </c>
      <c r="L21" s="9">
        <v>0.30125792466242696</v>
      </c>
      <c r="M21" s="9"/>
      <c r="N21" s="9">
        <v>0.76650792255540245</v>
      </c>
      <c r="O21" s="9">
        <v>0.82278883414633441</v>
      </c>
      <c r="P21" s="9">
        <v>0.79287461281605021</v>
      </c>
      <c r="Q21" s="9">
        <v>0.26830986052929745</v>
      </c>
      <c r="R21" s="9"/>
      <c r="S21" s="9">
        <v>0.82051260136900317</v>
      </c>
      <c r="T21" s="9">
        <v>1.1382045124756335</v>
      </c>
      <c r="U21" s="9"/>
      <c r="V21" s="9">
        <v>0.40437729317518073</v>
      </c>
      <c r="W21" s="9"/>
      <c r="X21" s="9">
        <v>2.4454726875884121</v>
      </c>
      <c r="Y21" s="9">
        <v>2.0762292111287235</v>
      </c>
      <c r="Z21" s="9"/>
      <c r="AA21" s="9">
        <v>0.79025266008563277</v>
      </c>
      <c r="AB21" s="9">
        <v>0.66823009495250663</v>
      </c>
      <c r="AC21" s="9">
        <v>1.1016479780784529</v>
      </c>
    </row>
    <row r="22" spans="1:54">
      <c r="A22" s="8" t="s">
        <v>176</v>
      </c>
      <c r="B22" s="9">
        <v>4.4857725690347356</v>
      </c>
      <c r="C22" s="9">
        <v>3.1905255500034699</v>
      </c>
      <c r="D22" s="9"/>
      <c r="E22" s="9">
        <v>4.0290001694053306</v>
      </c>
      <c r="F22" s="9">
        <v>4.2333366978261742</v>
      </c>
      <c r="G22" s="9"/>
      <c r="H22" s="9">
        <v>3.5242343038444903</v>
      </c>
      <c r="I22" s="9">
        <v>1.7955902292652406</v>
      </c>
      <c r="J22" s="9"/>
      <c r="K22" s="9">
        <v>1.6075648812873913</v>
      </c>
      <c r="L22" s="9">
        <v>0.64566565591906921</v>
      </c>
      <c r="M22" s="9"/>
      <c r="N22" s="9">
        <v>1.5984178005725354</v>
      </c>
      <c r="O22" s="9">
        <v>1.7056420845361007</v>
      </c>
      <c r="P22" s="9">
        <v>1.5888817849552455</v>
      </c>
      <c r="Q22" s="9">
        <v>0.57428603828025326</v>
      </c>
      <c r="R22" s="9"/>
      <c r="S22" s="9">
        <v>1.8300163394226421</v>
      </c>
      <c r="T22" s="9">
        <v>2.4748413016688064</v>
      </c>
      <c r="U22" s="9"/>
      <c r="V22" s="9">
        <v>0.77809712126940911</v>
      </c>
      <c r="W22" s="9"/>
      <c r="X22" s="9">
        <v>5.613636484284461</v>
      </c>
      <c r="Y22" s="9">
        <v>4.6539709506426146</v>
      </c>
      <c r="Z22" s="9"/>
      <c r="AA22" s="9">
        <v>1.7085984196386885</v>
      </c>
      <c r="AB22" s="9">
        <v>1.3766272763744754</v>
      </c>
      <c r="AC22" s="9">
        <v>2.2418964437056839</v>
      </c>
      <c r="AF22" s="161"/>
      <c r="AG22" s="161"/>
    </row>
    <row r="23" spans="1:54">
      <c r="A23" s="8" t="s">
        <v>177</v>
      </c>
      <c r="B23" s="9">
        <v>0.74917087778756164</v>
      </c>
      <c r="C23" s="9">
        <v>0.55934052414489877</v>
      </c>
      <c r="D23" s="9"/>
      <c r="E23" s="9">
        <v>0.69876886241613279</v>
      </c>
      <c r="F23" s="9">
        <v>0.74568681268140291</v>
      </c>
      <c r="G23" s="9"/>
      <c r="H23" s="9">
        <v>0.57317933495276441</v>
      </c>
      <c r="I23" s="9">
        <v>0.30618215567568607</v>
      </c>
      <c r="J23" s="9"/>
      <c r="K23" s="9">
        <v>0.25803490228049414</v>
      </c>
      <c r="L23" s="9">
        <v>8.9072895566639956E-2</v>
      </c>
      <c r="M23" s="9"/>
      <c r="N23" s="9">
        <v>0.2778611090489716</v>
      </c>
      <c r="O23" s="9">
        <v>0.27854894061851071</v>
      </c>
      <c r="P23" s="9">
        <v>0.26378805428781743</v>
      </c>
      <c r="Q23" s="9">
        <v>8.6065235974022394E-2</v>
      </c>
      <c r="R23" s="9"/>
      <c r="S23" s="9">
        <v>0.25323154911697576</v>
      </c>
      <c r="T23" s="9">
        <v>0.3832213181704261</v>
      </c>
      <c r="U23" s="9"/>
      <c r="V23" s="9">
        <v>0.10414493138781794</v>
      </c>
      <c r="W23" s="9"/>
      <c r="X23" s="9">
        <v>0.7434420375995201</v>
      </c>
      <c r="Y23" s="9">
        <v>0.68226455722348645</v>
      </c>
      <c r="Z23" s="9"/>
      <c r="AA23" s="9">
        <v>0.21937343431472489</v>
      </c>
      <c r="AB23" s="9">
        <v>0.1614260540600167</v>
      </c>
      <c r="AC23" s="9">
        <v>0.31042987064144945</v>
      </c>
      <c r="AD23" s="85"/>
      <c r="AF23" s="161"/>
      <c r="AG23" s="161"/>
    </row>
    <row r="24" spans="1:54">
      <c r="A24" s="8" t="s">
        <v>178</v>
      </c>
      <c r="B24" s="9">
        <v>4.5477923169466843</v>
      </c>
      <c r="C24" s="9">
        <v>3.4694239422080435</v>
      </c>
      <c r="D24" s="9"/>
      <c r="E24" s="9">
        <v>4.1670137352606265</v>
      </c>
      <c r="F24" s="9">
        <v>4.4838056208848496</v>
      </c>
      <c r="G24" s="9"/>
      <c r="H24" s="9">
        <v>3.4000147476944087</v>
      </c>
      <c r="I24" s="9">
        <v>1.8518182016584923</v>
      </c>
      <c r="J24" s="9"/>
      <c r="K24" s="9">
        <v>1.5098449307588002</v>
      </c>
      <c r="L24" s="9">
        <v>0.5456963032900749</v>
      </c>
      <c r="M24" s="9"/>
      <c r="N24" s="9">
        <v>1.7339835336391445</v>
      </c>
      <c r="O24" s="9">
        <v>1.6903211665034907</v>
      </c>
      <c r="P24" s="9">
        <v>1.6193542728821921</v>
      </c>
      <c r="Q24" s="9">
        <v>0.53929153905356964</v>
      </c>
      <c r="R24" s="9"/>
      <c r="S24" s="9">
        <v>1.8973409811167259</v>
      </c>
      <c r="T24" s="9">
        <v>2.458339150869254</v>
      </c>
      <c r="U24" s="9"/>
      <c r="V24" s="9">
        <v>0.60995281020676917</v>
      </c>
      <c r="W24" s="9"/>
      <c r="X24" s="9">
        <v>4.8245254202441235</v>
      </c>
      <c r="Y24" s="9">
        <v>4.1147283005886024</v>
      </c>
      <c r="Z24" s="9"/>
      <c r="AA24" s="9">
        <v>1.2855331621983923</v>
      </c>
      <c r="AB24" s="9">
        <v>0.92903579429802419</v>
      </c>
      <c r="AC24" s="9">
        <v>1.666691892573942</v>
      </c>
      <c r="AD24" s="85"/>
      <c r="AF24" s="161"/>
      <c r="AG24" s="161"/>
    </row>
    <row r="25" spans="1:54">
      <c r="A25" s="8" t="s">
        <v>179</v>
      </c>
      <c r="B25" s="9">
        <v>19.497588946539345</v>
      </c>
      <c r="C25" s="9">
        <v>15.684898266873486</v>
      </c>
      <c r="D25" s="9"/>
      <c r="E25" s="9">
        <v>17.453748382834011</v>
      </c>
      <c r="F25" s="9">
        <v>19.333845115083435</v>
      </c>
      <c r="G25" s="9"/>
      <c r="H25" s="9">
        <v>14.112327918143711</v>
      </c>
      <c r="I25" s="9">
        <v>8.3184587112230695</v>
      </c>
      <c r="J25" s="9"/>
      <c r="K25" s="9">
        <v>6.6037759749798344</v>
      </c>
      <c r="L25" s="9">
        <v>2.6832153007683175</v>
      </c>
      <c r="M25" s="9"/>
      <c r="N25" s="9">
        <v>7.4490844495758841</v>
      </c>
      <c r="O25" s="9">
        <v>7.4912273917187138</v>
      </c>
      <c r="P25" s="9">
        <v>8.0064520213175392</v>
      </c>
      <c r="Q25" s="9">
        <v>2.5692537616950175</v>
      </c>
      <c r="R25" s="9"/>
      <c r="S25" s="9">
        <v>9.1979947514452522</v>
      </c>
      <c r="T25" s="9">
        <v>12.382562911529357</v>
      </c>
      <c r="U25" s="9"/>
      <c r="V25" s="9">
        <v>2.8450661837581714</v>
      </c>
      <c r="W25" s="9"/>
      <c r="X25" s="9">
        <v>13.429926545565436</v>
      </c>
      <c r="Y25" s="9">
        <v>19.289697020856202</v>
      </c>
      <c r="Z25" s="9"/>
      <c r="AA25" s="9">
        <v>5.990428718175858</v>
      </c>
      <c r="AB25" s="9">
        <v>4.124456333446382</v>
      </c>
      <c r="AC25" s="9">
        <v>7.3433798925310496</v>
      </c>
      <c r="AF25" s="37"/>
      <c r="AG25" s="37"/>
      <c r="AH25" s="163"/>
    </row>
    <row r="26" spans="1:54">
      <c r="A26" s="8" t="s">
        <v>180</v>
      </c>
      <c r="B26" s="9">
        <v>0.93295112962835458</v>
      </c>
      <c r="C26" s="9">
        <v>0.74646608847990903</v>
      </c>
      <c r="D26" s="9"/>
      <c r="E26" s="9">
        <v>0.81635687558149539</v>
      </c>
      <c r="F26" s="9">
        <v>0.87989060997821222</v>
      </c>
      <c r="G26" s="9"/>
      <c r="H26" s="9">
        <v>0.62305287596508752</v>
      </c>
      <c r="I26" s="9">
        <v>0.37979609298032785</v>
      </c>
      <c r="J26" s="9"/>
      <c r="K26" s="9">
        <v>0.3078664932155889</v>
      </c>
      <c r="L26" s="9">
        <v>0.10217155372705089</v>
      </c>
      <c r="M26" s="9"/>
      <c r="N26" s="9">
        <v>0.34186791453458648</v>
      </c>
      <c r="O26" s="9">
        <v>0.35270501695413664</v>
      </c>
      <c r="P26" s="9">
        <v>0.30826159252930435</v>
      </c>
      <c r="Q26" s="9">
        <v>9.6049822789784398E-2</v>
      </c>
      <c r="R26" s="9"/>
      <c r="S26" s="9">
        <v>0.33972406041196301</v>
      </c>
      <c r="T26" s="9">
        <v>0.48373953552631571</v>
      </c>
      <c r="U26" s="9"/>
      <c r="V26" s="9">
        <v>0.11636843323279422</v>
      </c>
      <c r="W26" s="9"/>
      <c r="X26" s="9">
        <v>0.82425240204929073</v>
      </c>
      <c r="Y26" s="9">
        <v>0.72143448192420911</v>
      </c>
      <c r="Z26" s="9"/>
      <c r="AA26" s="9">
        <v>0.23600047380322325</v>
      </c>
      <c r="AB26" s="9">
        <v>0.15712358751129279</v>
      </c>
      <c r="AC26" s="9">
        <v>0.34027674663427576</v>
      </c>
      <c r="AF26" s="37"/>
      <c r="AG26" s="37"/>
      <c r="AH26" s="163"/>
    </row>
    <row r="27" spans="1:54">
      <c r="A27" s="8" t="s">
        <v>181</v>
      </c>
      <c r="B27" s="9">
        <v>2.6688622839707761</v>
      </c>
      <c r="C27" s="9">
        <v>2.1733664088655704</v>
      </c>
      <c r="D27" s="9"/>
      <c r="E27" s="9">
        <v>2.3658071040510782</v>
      </c>
      <c r="F27" s="9">
        <v>2.6870449092953979</v>
      </c>
      <c r="G27" s="9"/>
      <c r="H27" s="9">
        <v>1.8195820744538485</v>
      </c>
      <c r="I27" s="9">
        <v>1.1146024702971657</v>
      </c>
      <c r="J27" s="9"/>
      <c r="K27" s="9">
        <v>0.87395938273230789</v>
      </c>
      <c r="L27" s="9">
        <v>0.33573647058994094</v>
      </c>
      <c r="M27" s="9"/>
      <c r="N27" s="9">
        <v>0.99392060632851253</v>
      </c>
      <c r="O27" s="9">
        <v>1.0045786223526061</v>
      </c>
      <c r="P27" s="9">
        <v>1.0039395525873525</v>
      </c>
      <c r="Q27" s="9">
        <v>0.31078767727096485</v>
      </c>
      <c r="R27" s="9"/>
      <c r="S27" s="9">
        <v>1.220326150860839</v>
      </c>
      <c r="T27" s="9">
        <v>1.4849755900992792</v>
      </c>
      <c r="U27" s="9"/>
      <c r="V27" s="9">
        <v>0.3469404283283648</v>
      </c>
      <c r="W27" s="9"/>
      <c r="X27" s="9">
        <v>2.815271277963459</v>
      </c>
      <c r="Y27" s="9">
        <v>2.4384411579851446</v>
      </c>
      <c r="Z27" s="9"/>
      <c r="AA27" s="9">
        <v>0.75058545302569124</v>
      </c>
      <c r="AB27" s="9">
        <v>0.4902253376896295</v>
      </c>
      <c r="AC27" s="9">
        <v>0.94520578003297118</v>
      </c>
      <c r="AF27" s="161"/>
      <c r="AG27" s="161"/>
      <c r="AK27" s="161"/>
      <c r="AL27" s="161"/>
    </row>
    <row r="28" spans="1:54">
      <c r="A28" s="8" t="s">
        <v>183</v>
      </c>
      <c r="B28" s="9">
        <v>2.1772021529564367</v>
      </c>
      <c r="C28" s="9">
        <v>1.8489022359251668</v>
      </c>
      <c r="D28" s="9"/>
      <c r="E28" s="9">
        <v>1.8248735147851221</v>
      </c>
      <c r="F28" s="9">
        <v>2.0426197078361796</v>
      </c>
      <c r="G28" s="9"/>
      <c r="H28" s="9">
        <v>1.2966965375181481</v>
      </c>
      <c r="I28" s="9">
        <v>0.84450537599391418</v>
      </c>
      <c r="J28" s="9"/>
      <c r="K28" s="9">
        <v>0.6744579270678096</v>
      </c>
      <c r="L28" s="9">
        <v>0.25588792897974566</v>
      </c>
      <c r="M28" s="9"/>
      <c r="N28" s="9">
        <v>0.74191299364008478</v>
      </c>
      <c r="O28" s="9">
        <v>0.77330581808686094</v>
      </c>
      <c r="P28" s="9">
        <v>0.78960375130748695</v>
      </c>
      <c r="Q28" s="9">
        <v>0.23602439364200023</v>
      </c>
      <c r="R28" s="9"/>
      <c r="S28" s="9">
        <v>0.74772929670155164</v>
      </c>
      <c r="T28" s="9">
        <v>1.2317013401468788</v>
      </c>
      <c r="U28" s="9"/>
      <c r="V28" s="9">
        <v>0.25143440400257838</v>
      </c>
      <c r="W28" s="9"/>
      <c r="X28" s="9">
        <v>1.9644265333243489</v>
      </c>
      <c r="Y28" s="9">
        <v>1.7316024053257901</v>
      </c>
      <c r="Z28" s="9"/>
      <c r="AA28" s="9">
        <v>0.5199167597731017</v>
      </c>
      <c r="AB28" s="9">
        <v>0.34796071786307009</v>
      </c>
      <c r="AC28" s="9">
        <v>0.74352664227695375</v>
      </c>
    </row>
    <row r="29" spans="1:54">
      <c r="A29" s="8" t="s">
        <v>184</v>
      </c>
      <c r="B29" s="9">
        <v>0.27880151017547417</v>
      </c>
      <c r="C29" s="9">
        <v>0.24670216878569928</v>
      </c>
      <c r="D29" s="9"/>
      <c r="E29" s="9">
        <v>0.24118708853412119</v>
      </c>
      <c r="F29" s="9">
        <v>0.25363856375423821</v>
      </c>
      <c r="G29" s="9"/>
      <c r="H29" s="9">
        <v>0.1537863812224618</v>
      </c>
      <c r="I29" s="9">
        <v>0.10847386423686285</v>
      </c>
      <c r="J29" s="9"/>
      <c r="K29" s="9">
        <v>8.8976316355408439E-2</v>
      </c>
      <c r="L29" s="9">
        <v>3.2523057178445114E-2</v>
      </c>
      <c r="M29" s="9"/>
      <c r="N29" s="9">
        <v>0.10470947436091849</v>
      </c>
      <c r="O29" s="9">
        <v>0.10498395983696862</v>
      </c>
      <c r="P29" s="9">
        <v>0.10261562098720443</v>
      </c>
      <c r="Q29" s="9">
        <v>3.100388747241194E-2</v>
      </c>
      <c r="R29" s="9"/>
      <c r="S29" s="9">
        <v>0.10475727148207273</v>
      </c>
      <c r="T29" s="9">
        <v>0.17287501738179167</v>
      </c>
      <c r="U29" s="9"/>
      <c r="V29" s="9">
        <v>3.4540201886088438E-2</v>
      </c>
      <c r="W29" s="9"/>
      <c r="X29" s="9">
        <v>0.2606389436486018</v>
      </c>
      <c r="Y29" s="9">
        <v>0.22764512722451943</v>
      </c>
      <c r="Z29" s="9"/>
      <c r="AA29" s="9">
        <v>6.8292607701147895E-2</v>
      </c>
      <c r="AB29" s="9">
        <v>4.4899574006582739E-2</v>
      </c>
      <c r="AC29" s="9">
        <v>0.10278501181946775</v>
      </c>
    </row>
    <row r="30" spans="1:54">
      <c r="B30" s="9"/>
      <c r="C30" s="9"/>
      <c r="D30" s="9"/>
      <c r="E30" s="9"/>
      <c r="F30" s="9"/>
      <c r="G30" s="9"/>
      <c r="H30" s="23"/>
      <c r="I30" s="164"/>
      <c r="J30" s="9"/>
      <c r="K30" s="164"/>
      <c r="L30" s="164"/>
      <c r="M30" s="9"/>
      <c r="N30" s="23"/>
      <c r="O30" s="23"/>
      <c r="P30" s="23"/>
      <c r="Q30" s="23"/>
      <c r="R30" s="9"/>
      <c r="S30" s="23"/>
      <c r="T30" s="23"/>
      <c r="U30" s="9"/>
      <c r="V30" s="23"/>
      <c r="W30" s="9"/>
      <c r="X30" s="9"/>
      <c r="Y30" s="9"/>
      <c r="Z30" s="9"/>
      <c r="AA30" s="23"/>
      <c r="AB30" s="23"/>
      <c r="AC30" s="23"/>
      <c r="AE30" s="37"/>
      <c r="AF30" s="37"/>
      <c r="AG30" s="37"/>
    </row>
    <row r="31" spans="1:54">
      <c r="A31" s="46" t="s">
        <v>186</v>
      </c>
      <c r="B31" s="31">
        <v>4.1883720000000002</v>
      </c>
      <c r="C31" s="31">
        <v>7.2821930000000004</v>
      </c>
      <c r="D31" s="9"/>
      <c r="E31" s="31">
        <v>4.9192980000000004</v>
      </c>
      <c r="F31" s="31">
        <v>3.6714899999999999</v>
      </c>
      <c r="G31" s="9"/>
      <c r="H31" s="31">
        <v>6.2075940000000003</v>
      </c>
      <c r="I31" s="31">
        <v>4.8</v>
      </c>
      <c r="J31" s="9"/>
      <c r="K31" s="31">
        <v>6.7</v>
      </c>
      <c r="L31" s="31">
        <v>9.6999999999999993</v>
      </c>
      <c r="M31" s="9"/>
      <c r="N31" s="31">
        <v>4.9311790000000002</v>
      </c>
      <c r="O31" s="31">
        <v>5.1304800000000004</v>
      </c>
      <c r="P31" s="31">
        <v>6.9692590000000001</v>
      </c>
      <c r="Q31" s="31">
        <v>7.7133599999999998</v>
      </c>
      <c r="R31" s="9"/>
      <c r="S31" s="31">
        <v>11.981920000000001</v>
      </c>
      <c r="T31" s="31">
        <v>4.8223669999999998</v>
      </c>
      <c r="U31" s="9"/>
      <c r="V31" s="31">
        <v>11.91925</v>
      </c>
      <c r="W31" s="9"/>
      <c r="X31" s="31">
        <v>10.31704</v>
      </c>
      <c r="Y31" s="31">
        <v>9.9079920000000001</v>
      </c>
      <c r="Z31" s="9"/>
      <c r="AA31" s="31">
        <v>18.853590000000001</v>
      </c>
      <c r="AB31" s="31">
        <v>20.071459999999998</v>
      </c>
      <c r="AC31" s="31">
        <v>12.33188</v>
      </c>
      <c r="AF31" s="37"/>
      <c r="AG31" s="31"/>
      <c r="AH31" s="37"/>
      <c r="AI31" s="37"/>
    </row>
    <row r="32" spans="1:54" ht="17" customHeight="1">
      <c r="A32" s="46" t="s">
        <v>187</v>
      </c>
      <c r="B32" s="31">
        <v>12.78833</v>
      </c>
      <c r="C32" s="31">
        <v>12.30908</v>
      </c>
      <c r="D32" s="9"/>
      <c r="E32" s="31">
        <v>14.712590000000001</v>
      </c>
      <c r="F32" s="31">
        <v>12.922800000000001</v>
      </c>
      <c r="G32" s="9"/>
      <c r="H32" s="31">
        <v>21.181149999999999</v>
      </c>
      <c r="I32" s="31">
        <v>27.9</v>
      </c>
      <c r="J32" s="9"/>
      <c r="K32" s="31">
        <v>38.5</v>
      </c>
      <c r="L32" s="31">
        <v>55.1</v>
      </c>
      <c r="M32" s="9"/>
      <c r="N32" s="31">
        <v>30.178290000000001</v>
      </c>
      <c r="O32" s="31">
        <v>32.513390000000001</v>
      </c>
      <c r="P32" s="31">
        <v>33.017240000000001</v>
      </c>
      <c r="Q32" s="31">
        <v>49.380040000000001</v>
      </c>
      <c r="R32" s="9"/>
      <c r="S32" s="31">
        <v>33.99315</v>
      </c>
      <c r="T32" s="31">
        <v>22.488320000000002</v>
      </c>
      <c r="U32" s="9"/>
      <c r="V32" s="31">
        <v>84.178719999999998</v>
      </c>
      <c r="W32" s="9"/>
      <c r="X32" s="31">
        <v>24.693100000000001</v>
      </c>
      <c r="Y32" s="31">
        <v>23.361129999999999</v>
      </c>
      <c r="Z32" s="9"/>
      <c r="AA32" s="31">
        <v>115.1455</v>
      </c>
      <c r="AB32" s="31">
        <v>151.6233</v>
      </c>
      <c r="AC32" s="31">
        <v>79.263019999999997</v>
      </c>
      <c r="AD32" s="9"/>
      <c r="AE32" s="9"/>
      <c r="AF32" s="9"/>
      <c r="AG32" s="9"/>
      <c r="AH32" s="9"/>
      <c r="AI32" s="9"/>
      <c r="AJ32" s="9"/>
      <c r="AK32" s="9"/>
      <c r="AL32" s="9"/>
      <c r="AM32" s="9"/>
      <c r="AN32" s="9"/>
      <c r="AO32" s="9"/>
      <c r="AP32" s="9"/>
      <c r="AQ32" s="9"/>
      <c r="AR32" s="9"/>
      <c r="AS32" s="9"/>
      <c r="AT32" s="9"/>
      <c r="AU32" s="9"/>
      <c r="AV32" s="9"/>
      <c r="AW32" s="9"/>
      <c r="AX32" s="9"/>
      <c r="AY32" s="9"/>
      <c r="AZ32" s="9"/>
      <c r="BA32" s="9"/>
      <c r="BB32" s="9"/>
    </row>
    <row r="33" spans="1:54">
      <c r="A33" s="46" t="s">
        <v>197</v>
      </c>
      <c r="B33" s="31">
        <v>0.85402724883406655</v>
      </c>
      <c r="C33" s="31">
        <v>1.4510553379447848</v>
      </c>
      <c r="D33" s="9"/>
      <c r="E33" s="31">
        <v>1.0753000464797529</v>
      </c>
      <c r="F33" s="31">
        <v>0.97134430727050547</v>
      </c>
      <c r="G33" s="9"/>
      <c r="H33" s="31">
        <v>0.71036467011314763</v>
      </c>
      <c r="I33" s="31">
        <v>0.59626997478426969</v>
      </c>
      <c r="J33" s="9"/>
      <c r="K33" s="31">
        <v>0.53295549489070215</v>
      </c>
      <c r="L33" s="31">
        <v>0.65522014069871004</v>
      </c>
      <c r="M33" s="9"/>
      <c r="N33" s="9">
        <v>0.51642858327856811</v>
      </c>
      <c r="O33" s="9">
        <v>0.5512531491530116</v>
      </c>
      <c r="P33" s="9">
        <v>0.63223545466998499</v>
      </c>
      <c r="Q33" s="31">
        <v>0.46426967750997</v>
      </c>
      <c r="R33" s="9"/>
      <c r="S33" s="31">
        <v>0.71765500858626918</v>
      </c>
      <c r="T33" s="31">
        <v>0.4975107603409194</v>
      </c>
      <c r="U33" s="9"/>
      <c r="V33" s="31">
        <v>0.25191663856853042</v>
      </c>
      <c r="W33" s="9"/>
      <c r="X33" s="31">
        <v>0.50921005352853321</v>
      </c>
      <c r="Y33" s="31">
        <v>0.4892100535285332</v>
      </c>
      <c r="Z33" s="9"/>
      <c r="AA33" s="31">
        <v>0.15725160401018484</v>
      </c>
      <c r="AB33" s="31">
        <v>0.19300903473762282</v>
      </c>
      <c r="AC33" s="31">
        <v>0.22766804105325242</v>
      </c>
      <c r="AD33" s="9"/>
      <c r="AE33" s="9"/>
      <c r="AF33" s="9"/>
      <c r="AG33" s="9"/>
      <c r="AH33" s="9"/>
      <c r="AI33" s="9"/>
      <c r="AJ33" s="9"/>
      <c r="AK33" s="9"/>
      <c r="AL33" s="9"/>
      <c r="AM33" s="9"/>
      <c r="AN33" s="9"/>
      <c r="AO33" s="9"/>
      <c r="AP33" s="9"/>
      <c r="AQ33" s="9"/>
      <c r="AR33" s="9"/>
      <c r="AS33" s="9"/>
      <c r="AT33" s="9"/>
      <c r="AU33" s="9"/>
      <c r="AV33" s="9"/>
      <c r="AW33" s="9"/>
      <c r="AX33" s="9"/>
      <c r="AY33" s="9"/>
      <c r="AZ33" s="9"/>
      <c r="BA33" s="9"/>
      <c r="BB33" s="9"/>
    </row>
    <row r="34" spans="1:54">
      <c r="A34" s="46" t="s">
        <v>198</v>
      </c>
      <c r="B34" s="9">
        <v>0.79521728287507287</v>
      </c>
      <c r="C34" s="9">
        <v>0.79360890950994112</v>
      </c>
      <c r="D34" s="9"/>
      <c r="E34" s="9">
        <v>0.83798028233036381</v>
      </c>
      <c r="F34" s="9">
        <v>0.9438679523546748</v>
      </c>
      <c r="G34" s="9"/>
      <c r="H34" s="9">
        <v>1.22718040826187</v>
      </c>
      <c r="I34" s="9">
        <v>1.9618194354955898</v>
      </c>
      <c r="J34" s="9"/>
      <c r="K34" s="9">
        <v>1.9994517293793053</v>
      </c>
      <c r="L34" s="9">
        <v>2.5607715913186495</v>
      </c>
      <c r="M34" s="9"/>
      <c r="N34" s="9">
        <v>2.2348946473446447</v>
      </c>
      <c r="O34" s="9">
        <v>2.1085371334217795</v>
      </c>
      <c r="P34" s="9">
        <v>2.129863591934368</v>
      </c>
      <c r="Q34" s="9">
        <v>2.7852410090686721</v>
      </c>
      <c r="R34" s="9"/>
      <c r="S34" s="9">
        <v>2.0847920130385074</v>
      </c>
      <c r="T34" s="9">
        <v>1.6184622608661239</v>
      </c>
      <c r="U34" s="9"/>
      <c r="V34" s="9">
        <v>2.9198472510970399</v>
      </c>
      <c r="W34" s="9"/>
      <c r="X34" s="9">
        <v>0.81875294960213685</v>
      </c>
      <c r="Y34" s="9">
        <v>1.0076732434534263</v>
      </c>
      <c r="Z34" s="9"/>
      <c r="AA34" s="9">
        <v>3.1158554040470037</v>
      </c>
      <c r="AB34" s="9">
        <v>3.5173700166967503</v>
      </c>
      <c r="AC34" s="9">
        <v>2.3165198798066089</v>
      </c>
      <c r="AD34" s="9"/>
      <c r="AE34" s="9"/>
      <c r="AF34" s="9"/>
      <c r="AG34" s="9"/>
      <c r="AH34" s="9"/>
      <c r="AI34" s="9"/>
      <c r="AJ34" s="9"/>
      <c r="AK34" s="9"/>
      <c r="AL34" s="9"/>
      <c r="AM34" s="9"/>
      <c r="AN34" s="9"/>
      <c r="AO34" s="9"/>
      <c r="AP34" s="9"/>
      <c r="AQ34" s="9"/>
      <c r="AR34" s="9"/>
      <c r="AS34" s="9"/>
      <c r="AT34" s="9"/>
      <c r="AU34" s="9"/>
      <c r="AV34" s="9"/>
      <c r="AW34" s="9"/>
      <c r="AX34" s="9"/>
      <c r="AY34" s="9"/>
      <c r="AZ34" s="9"/>
      <c r="BA34" s="9"/>
      <c r="BB34" s="9"/>
    </row>
    <row r="35" spans="1:54">
      <c r="I35" s="9"/>
      <c r="J35" s="9"/>
      <c r="K35" s="9"/>
      <c r="L35" s="9"/>
      <c r="M35" s="9"/>
      <c r="N35" s="9"/>
      <c r="O35" s="9"/>
      <c r="P35" s="9"/>
      <c r="Q35" s="9"/>
      <c r="R35" s="9"/>
      <c r="S35" s="9"/>
      <c r="T35" s="9"/>
      <c r="U35" s="9"/>
      <c r="V35" s="9"/>
      <c r="W35" s="9"/>
      <c r="X35" s="9"/>
      <c r="Y35" s="9"/>
      <c r="Z35" s="9"/>
      <c r="AA35" s="9"/>
      <c r="AB35" s="9"/>
      <c r="AC35" s="9"/>
    </row>
    <row r="36" spans="1:54">
      <c r="A36" s="105" t="s">
        <v>92</v>
      </c>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1"/>
    </row>
    <row r="37" spans="1:54">
      <c r="A37" s="8" t="s">
        <v>160</v>
      </c>
      <c r="B37" s="9">
        <v>6.5947737268109936</v>
      </c>
      <c r="C37" s="9">
        <v>16.346333462021327</v>
      </c>
      <c r="D37" s="9"/>
      <c r="E37" s="9">
        <v>1.9697283460114019</v>
      </c>
      <c r="F37" s="9">
        <v>19.979957140476017</v>
      </c>
      <c r="G37" s="9"/>
      <c r="H37" s="9">
        <v>10.518460758386443</v>
      </c>
      <c r="I37" s="9">
        <v>19.085713474662938</v>
      </c>
      <c r="J37" s="9"/>
      <c r="K37" s="9">
        <v>16.525403183708608</v>
      </c>
      <c r="L37" s="9">
        <v>4.5771591431243372</v>
      </c>
      <c r="M37" s="9"/>
      <c r="N37" s="9">
        <v>1.3674356445944771</v>
      </c>
      <c r="O37" s="9">
        <v>17.313345562098593</v>
      </c>
      <c r="P37" s="9">
        <v>16.844790578610947</v>
      </c>
      <c r="Q37" s="9">
        <v>16.538578529948584</v>
      </c>
      <c r="R37" s="9"/>
      <c r="S37" s="9"/>
      <c r="T37" s="9">
        <v>27.233098340331345</v>
      </c>
      <c r="U37" s="9"/>
      <c r="V37" s="9">
        <v>15.531138230793538</v>
      </c>
      <c r="W37" s="9"/>
      <c r="X37" s="9">
        <v>45.975289487033095</v>
      </c>
      <c r="Y37" s="9">
        <v>15.917753233639754</v>
      </c>
      <c r="Z37" s="9"/>
      <c r="AA37" s="9">
        <v>31.592806876734787</v>
      </c>
      <c r="AB37" s="9">
        <v>10.415313645524527</v>
      </c>
      <c r="AC37" s="9">
        <v>9.965194823002463</v>
      </c>
    </row>
    <row r="38" spans="1:54">
      <c r="A38" s="8" t="s">
        <v>161</v>
      </c>
      <c r="B38" s="9">
        <v>611.13115827042725</v>
      </c>
      <c r="C38" s="9">
        <v>1195.1271720969512</v>
      </c>
      <c r="D38" s="9"/>
      <c r="E38" s="9">
        <v>2165.0865644085793</v>
      </c>
      <c r="F38" s="9">
        <v>2128.1999467126902</v>
      </c>
      <c r="G38" s="9"/>
      <c r="H38" s="9">
        <v>172.32121843426356</v>
      </c>
      <c r="I38" s="9">
        <v>102.57765867572208</v>
      </c>
      <c r="J38" s="9"/>
      <c r="K38" s="9">
        <v>185.38193861504013</v>
      </c>
      <c r="L38" s="9">
        <v>327.74016141696382</v>
      </c>
      <c r="M38" s="9"/>
      <c r="N38" s="9">
        <v>51.864633639115212</v>
      </c>
      <c r="O38" s="9">
        <v>126.28762226226721</v>
      </c>
      <c r="P38" s="9">
        <v>201.62255255534257</v>
      </c>
      <c r="Q38" s="9">
        <v>449.08866478909817</v>
      </c>
      <c r="R38" s="9"/>
      <c r="S38" s="9">
        <v>11.090341550849619</v>
      </c>
      <c r="T38" s="9">
        <v>235.55527102361339</v>
      </c>
      <c r="U38" s="9"/>
      <c r="V38" s="9">
        <v>95.999303699251186</v>
      </c>
      <c r="W38" s="9"/>
      <c r="X38" s="9">
        <v>221.69741468437093</v>
      </c>
      <c r="Y38" s="9">
        <v>797.44830976242838</v>
      </c>
      <c r="Z38" s="9"/>
      <c r="AA38" s="9">
        <v>433.38891386434062</v>
      </c>
      <c r="AB38" s="9">
        <v>136.30494341603784</v>
      </c>
      <c r="AC38" s="9">
        <v>116.79721948435993</v>
      </c>
      <c r="AD38" s="37"/>
    </row>
    <row r="39" spans="1:54">
      <c r="A39" s="8" t="s">
        <v>162</v>
      </c>
      <c r="B39" s="9">
        <v>0.92773874838842918</v>
      </c>
      <c r="C39" s="9">
        <v>3.9542993365176189</v>
      </c>
      <c r="D39" s="9"/>
      <c r="E39" s="9">
        <v>0.68497017628944612</v>
      </c>
      <c r="F39" s="9">
        <v>0.35447410122731998</v>
      </c>
      <c r="G39" s="9"/>
      <c r="H39" s="9">
        <v>0.79884411083605233</v>
      </c>
      <c r="I39" s="9">
        <v>0.36667545350243153</v>
      </c>
      <c r="J39" s="9"/>
      <c r="K39" s="9">
        <v>0.61086719153021773</v>
      </c>
      <c r="L39" s="9">
        <v>0.60269890190704611</v>
      </c>
      <c r="M39" s="9"/>
      <c r="N39" s="9">
        <v>1.2611544999013764</v>
      </c>
      <c r="O39" s="9">
        <v>0.14469738881199465</v>
      </c>
      <c r="P39" s="9">
        <v>0.53240676683844945</v>
      </c>
      <c r="Q39" s="9">
        <v>0.14224867188999218</v>
      </c>
      <c r="R39" s="9"/>
      <c r="S39" s="9">
        <v>2.8043388303640531</v>
      </c>
      <c r="T39" s="9">
        <v>0.41321198088303529</v>
      </c>
      <c r="U39" s="9"/>
      <c r="V39" s="9">
        <v>0.14605718102159929</v>
      </c>
      <c r="W39" s="9"/>
      <c r="X39" s="9">
        <v>2.2951260131642206</v>
      </c>
      <c r="Y39" s="9">
        <v>0.28820069693352696</v>
      </c>
      <c r="Z39" s="9"/>
      <c r="AA39" s="9">
        <v>0.33472769060862612</v>
      </c>
      <c r="AB39" s="9">
        <v>0.31335743227565821</v>
      </c>
      <c r="AC39" s="9">
        <v>0.37353625121945244</v>
      </c>
      <c r="AD39" s="37"/>
      <c r="AE39" s="37"/>
      <c r="AF39" s="37"/>
      <c r="AG39" s="37"/>
    </row>
    <row r="40" spans="1:54">
      <c r="A40" s="8" t="s">
        <v>163</v>
      </c>
      <c r="B40" s="9">
        <v>0.93236391026268339</v>
      </c>
      <c r="C40" s="9">
        <v>0.88098571228353473</v>
      </c>
      <c r="D40" s="9"/>
      <c r="E40" s="9">
        <v>0.2961291194503472</v>
      </c>
      <c r="F40" s="9">
        <v>0.19142562689641535</v>
      </c>
      <c r="G40" s="9"/>
      <c r="H40" s="9">
        <v>0.33919547668500022</v>
      </c>
      <c r="I40" s="9">
        <v>0.19037784241322808</v>
      </c>
      <c r="J40" s="9"/>
      <c r="K40" s="9">
        <v>0.4218957891038716</v>
      </c>
      <c r="L40" s="9">
        <v>0.30146646816518635</v>
      </c>
      <c r="M40" s="9"/>
      <c r="N40" s="9">
        <v>0.61207369558457403</v>
      </c>
      <c r="O40" s="9">
        <v>7.3368725071731922E-2</v>
      </c>
      <c r="P40" s="9">
        <v>0.28080621733348843</v>
      </c>
      <c r="Q40" s="9">
        <v>0.11954433080344914</v>
      </c>
      <c r="R40" s="9"/>
      <c r="S40" s="9">
        <v>0.6481450243184721</v>
      </c>
      <c r="T40" s="9">
        <v>0.23948005187793497</v>
      </c>
      <c r="U40" s="9"/>
      <c r="V40" s="9">
        <v>3.0684751480533755E-2</v>
      </c>
      <c r="W40" s="9"/>
      <c r="X40" s="9">
        <v>0.86639794807940695</v>
      </c>
      <c r="Y40" s="9">
        <v>0.2425639472141074</v>
      </c>
      <c r="Z40" s="9"/>
      <c r="AA40" s="9">
        <v>0.12651782025690214</v>
      </c>
      <c r="AB40" s="9">
        <v>7.3290644873140617E-2</v>
      </c>
      <c r="AC40" s="9">
        <v>5.6567133158187691E-2</v>
      </c>
      <c r="AD40" s="37"/>
      <c r="AE40" s="37"/>
      <c r="AF40" s="37"/>
      <c r="AG40" s="37"/>
    </row>
    <row r="41" spans="1:54">
      <c r="A41" s="8" t="s">
        <v>164</v>
      </c>
      <c r="B41" s="9">
        <v>0.25253937109928909</v>
      </c>
      <c r="C41" s="9">
        <v>0.15169302214690372</v>
      </c>
      <c r="D41" s="9"/>
      <c r="E41" s="9">
        <v>0.21610948256967877</v>
      </c>
      <c r="F41" s="9">
        <v>0.14893073686499919</v>
      </c>
      <c r="G41" s="9"/>
      <c r="H41" s="9">
        <v>0.18775381050228829</v>
      </c>
      <c r="I41" s="9">
        <v>0.15197043612120287</v>
      </c>
      <c r="J41" s="9"/>
      <c r="K41" s="9">
        <v>0.12687046672295502</v>
      </c>
      <c r="L41" s="9">
        <v>8.7676728754410016E-2</v>
      </c>
      <c r="M41" s="9"/>
      <c r="N41" s="9">
        <v>0.10074954439136374</v>
      </c>
      <c r="O41" s="9">
        <v>0.13332788204589263</v>
      </c>
      <c r="P41" s="9">
        <v>0.2259551702830466</v>
      </c>
      <c r="Q41" s="9">
        <v>7.9291815629869575E-2</v>
      </c>
      <c r="R41" s="9"/>
      <c r="S41" s="9"/>
      <c r="T41" s="9">
        <v>0.37773604864696197</v>
      </c>
      <c r="U41" s="9"/>
      <c r="V41" s="9">
        <v>5.0470430838485854E-2</v>
      </c>
      <c r="W41" s="9"/>
      <c r="X41" s="9">
        <v>0.2381554074322795</v>
      </c>
      <c r="Y41" s="9">
        <v>0.11522432442232203</v>
      </c>
      <c r="Z41" s="9"/>
      <c r="AA41" s="9">
        <v>9.8229822416445983E-2</v>
      </c>
      <c r="AB41" s="9">
        <v>0.10178846464975752</v>
      </c>
      <c r="AC41" s="9">
        <v>4.9959941073339016E-2</v>
      </c>
      <c r="AD41" s="37"/>
      <c r="AE41" s="37"/>
      <c r="AF41" s="37"/>
      <c r="AG41" s="37"/>
    </row>
    <row r="42" spans="1:54">
      <c r="A42" s="8" t="s">
        <v>165</v>
      </c>
      <c r="B42" s="9">
        <v>0.7901522977793356</v>
      </c>
      <c r="C42" s="9">
        <v>0.70858266534548309</v>
      </c>
      <c r="D42" s="9"/>
      <c r="E42" s="9">
        <v>1.1813011089715637</v>
      </c>
      <c r="F42" s="9">
        <v>1.5348067875738551</v>
      </c>
      <c r="G42" s="9"/>
      <c r="H42" s="9">
        <v>0.57411619562939487</v>
      </c>
      <c r="I42" s="9">
        <v>1.4953201170031529</v>
      </c>
      <c r="J42" s="9"/>
      <c r="K42" s="9">
        <v>1.4147158788953227</v>
      </c>
      <c r="L42" s="9">
        <v>1.1430092479698157</v>
      </c>
      <c r="M42" s="9"/>
      <c r="N42" s="9">
        <v>0.77667190798013674</v>
      </c>
      <c r="O42" s="9">
        <v>0.72675329908526276</v>
      </c>
      <c r="P42" s="9">
        <v>2.6756273491844604</v>
      </c>
      <c r="Q42" s="9">
        <v>0.51379092281409222</v>
      </c>
      <c r="R42" s="9"/>
      <c r="S42" s="9">
        <v>2.5630908673051023</v>
      </c>
      <c r="T42" s="9">
        <v>1.11606448586939</v>
      </c>
      <c r="U42" s="9"/>
      <c r="V42" s="9">
        <v>0.54525201905680232</v>
      </c>
      <c r="W42" s="9"/>
      <c r="X42" s="9">
        <v>1.9845932184740043</v>
      </c>
      <c r="Y42" s="9">
        <v>1.3083563978847013</v>
      </c>
      <c r="Z42" s="9"/>
      <c r="AA42" s="9">
        <v>0.919975930158341</v>
      </c>
      <c r="AB42" s="9">
        <v>0.97461526781813212</v>
      </c>
      <c r="AC42" s="9">
        <v>1.0043034811805245</v>
      </c>
      <c r="AD42" s="37"/>
      <c r="AE42" s="37"/>
      <c r="AF42" s="37"/>
      <c r="AG42" s="37"/>
    </row>
    <row r="43" spans="1:54">
      <c r="A43" s="8" t="s">
        <v>166</v>
      </c>
      <c r="B43" s="9">
        <v>1.1350515543657602</v>
      </c>
      <c r="C43" s="9">
        <v>2.5461845010490118</v>
      </c>
      <c r="D43" s="9"/>
      <c r="E43" s="9">
        <v>1.1478144099037013</v>
      </c>
      <c r="F43" s="9">
        <v>0.74473095707090031</v>
      </c>
      <c r="G43" s="9"/>
      <c r="H43" s="9">
        <v>1.4107284924071453</v>
      </c>
      <c r="I43" s="9">
        <v>0.60590426675952924</v>
      </c>
      <c r="J43" s="9"/>
      <c r="K43" s="9">
        <v>0.91319521466160725</v>
      </c>
      <c r="L43" s="9">
        <v>0.8918552993151303</v>
      </c>
      <c r="M43" s="9"/>
      <c r="N43" s="9">
        <v>0.4309870971931789</v>
      </c>
      <c r="O43" s="9">
        <v>0.6029215639364538</v>
      </c>
      <c r="P43" s="9">
        <v>1.2502936878895998</v>
      </c>
      <c r="Q43" s="9">
        <v>0.34969744892566734</v>
      </c>
      <c r="R43" s="9"/>
      <c r="S43" s="9">
        <v>2.5504130068544071</v>
      </c>
      <c r="T43" s="9">
        <v>1.7122980498454419</v>
      </c>
      <c r="U43" s="9"/>
      <c r="V43" s="9">
        <v>0.70043606266033376</v>
      </c>
      <c r="W43" s="9"/>
      <c r="X43" s="9">
        <v>12.179434470691053</v>
      </c>
      <c r="Y43" s="9">
        <v>2.3440786771886621</v>
      </c>
      <c r="Z43" s="9"/>
      <c r="AA43" s="9">
        <v>2.4594382608097116</v>
      </c>
      <c r="AB43" s="9">
        <v>2.7137880699599366</v>
      </c>
      <c r="AC43" s="9">
        <v>3.4146928588641612</v>
      </c>
      <c r="AD43" s="37"/>
    </row>
    <row r="44" spans="1:54">
      <c r="A44" s="8" t="s">
        <v>167</v>
      </c>
      <c r="B44" s="9">
        <v>2.2413087562975145</v>
      </c>
      <c r="C44" s="9">
        <v>7.1092887800857643</v>
      </c>
      <c r="D44" s="9"/>
      <c r="E44" s="9">
        <v>1.4119275912439717</v>
      </c>
      <c r="F44" s="9">
        <v>2.0120336579565543</v>
      </c>
      <c r="G44" s="9"/>
      <c r="H44" s="9">
        <v>2.6751851104614937</v>
      </c>
      <c r="I44" s="9">
        <v>0.99824826990621285</v>
      </c>
      <c r="J44" s="9"/>
      <c r="K44" s="9">
        <v>1.517737599799893</v>
      </c>
      <c r="L44" s="9">
        <v>2.136721835232879</v>
      </c>
      <c r="M44" s="9"/>
      <c r="N44" s="9">
        <v>0.89408723609188467</v>
      </c>
      <c r="O44" s="9">
        <v>1.2356080091390638</v>
      </c>
      <c r="P44" s="9">
        <v>1.8324512885574955</v>
      </c>
      <c r="Q44" s="9">
        <v>0.45894255808975332</v>
      </c>
      <c r="R44" s="9"/>
      <c r="S44" s="9">
        <v>4.1772949675888915</v>
      </c>
      <c r="T44" s="9">
        <v>3.1754057107159315</v>
      </c>
      <c r="U44" s="9"/>
      <c r="V44" s="9">
        <v>2.1257757179130459</v>
      </c>
      <c r="W44" s="9"/>
      <c r="X44" s="9">
        <v>25.542129832021111</v>
      </c>
      <c r="Y44" s="9">
        <v>6.1103756731175247</v>
      </c>
      <c r="Z44" s="9"/>
      <c r="AA44" s="9">
        <v>4.3495129309486993</v>
      </c>
      <c r="AB44" s="9">
        <v>7.1812078027918229</v>
      </c>
      <c r="AC44" s="9">
        <v>7.8762547325170473</v>
      </c>
      <c r="AD44" s="37"/>
    </row>
    <row r="45" spans="1:54">
      <c r="A45" s="8" t="s">
        <v>168</v>
      </c>
      <c r="B45" s="9">
        <v>2.0213256885049367</v>
      </c>
      <c r="C45" s="9">
        <v>4.3325204774150112</v>
      </c>
      <c r="D45" s="9"/>
      <c r="E45" s="9">
        <v>1.0402282614850737</v>
      </c>
      <c r="F45" s="9">
        <v>2.0240727334520465</v>
      </c>
      <c r="G45" s="9"/>
      <c r="H45" s="9">
        <v>2.1454826396854476</v>
      </c>
      <c r="I45" s="9">
        <v>4.9840877861814379</v>
      </c>
      <c r="J45" s="9"/>
      <c r="K45" s="9">
        <v>4.2014409422148473</v>
      </c>
      <c r="L45" s="9">
        <v>2.3017631431026464</v>
      </c>
      <c r="M45" s="9"/>
      <c r="N45" s="9">
        <v>2.2584066758526307</v>
      </c>
      <c r="O45" s="9">
        <v>1.2199359253465201</v>
      </c>
      <c r="P45" s="9">
        <v>4.1515571926426356</v>
      </c>
      <c r="Q45" s="9">
        <v>1.2524475414855905</v>
      </c>
      <c r="R45" s="9"/>
      <c r="S45" s="9">
        <v>7.6870830330670161</v>
      </c>
      <c r="T45" s="9">
        <v>3.3200440006402001</v>
      </c>
      <c r="U45" s="9"/>
      <c r="V45" s="9">
        <v>1.3909973061877701</v>
      </c>
      <c r="W45" s="9"/>
      <c r="X45" s="9">
        <v>9.5894552038431193</v>
      </c>
      <c r="Y45" s="9">
        <v>2.9661503082428808</v>
      </c>
      <c r="Z45" s="9"/>
      <c r="AA45" s="9">
        <v>4.4962633866610782</v>
      </c>
      <c r="AB45" s="9">
        <v>4.510316400281277</v>
      </c>
      <c r="AC45" s="9">
        <v>1.7029398408273904</v>
      </c>
    </row>
    <row r="46" spans="1:54">
      <c r="A46" s="8" t="s">
        <v>169</v>
      </c>
      <c r="B46" s="9">
        <v>0.57335663410570337</v>
      </c>
      <c r="C46" s="9">
        <v>0.93010447841596888</v>
      </c>
      <c r="D46" s="9"/>
      <c r="E46" s="9">
        <v>0.49876366581406534</v>
      </c>
      <c r="F46" s="9">
        <v>0.48260741189868256</v>
      </c>
      <c r="G46" s="9"/>
      <c r="H46" s="9">
        <v>0.65150055571293242</v>
      </c>
      <c r="I46" s="9">
        <v>0.25223461569144717</v>
      </c>
      <c r="J46" s="9"/>
      <c r="K46" s="9">
        <v>0.31272274883238405</v>
      </c>
      <c r="L46" s="9">
        <v>0.34600546052770953</v>
      </c>
      <c r="M46" s="9"/>
      <c r="N46" s="9">
        <v>0.15758644185601747</v>
      </c>
      <c r="O46" s="9">
        <v>0.1849537849494795</v>
      </c>
      <c r="P46" s="9">
        <v>0.28182496235673143</v>
      </c>
      <c r="Q46" s="9">
        <v>0.10318767268402222</v>
      </c>
      <c r="R46" s="9"/>
      <c r="S46" s="9">
        <v>0.25871032368594377</v>
      </c>
      <c r="T46" s="9">
        <v>0.59082103193645874</v>
      </c>
      <c r="U46" s="9"/>
      <c r="V46" s="9">
        <v>0.1586956641566431</v>
      </c>
      <c r="W46" s="9"/>
      <c r="X46" s="9">
        <v>5.483566081739772</v>
      </c>
      <c r="Y46" s="9">
        <v>1.064260614501551</v>
      </c>
      <c r="Z46" s="9"/>
      <c r="AA46" s="9">
        <v>0.72800240273280192</v>
      </c>
      <c r="AB46" s="9">
        <v>1.1233097731653279</v>
      </c>
      <c r="AC46" s="9">
        <v>1.343040970682071</v>
      </c>
    </row>
    <row r="47" spans="1:54">
      <c r="A47" s="8" t="s">
        <v>170</v>
      </c>
      <c r="B47" s="9">
        <v>44.83728840660693</v>
      </c>
      <c r="C47" s="9">
        <v>17.991789233903319</v>
      </c>
      <c r="D47" s="9"/>
      <c r="E47" s="9">
        <v>16.88960167446664</v>
      </c>
      <c r="F47" s="9">
        <v>18.077572199524958</v>
      </c>
      <c r="G47" s="9"/>
      <c r="H47" s="9">
        <v>24.74523127981119</v>
      </c>
      <c r="I47" s="9">
        <v>20.364709663201015</v>
      </c>
      <c r="J47" s="9"/>
      <c r="K47" s="9">
        <v>19.298881146301085</v>
      </c>
      <c r="L47" s="9">
        <v>21.460238409714734</v>
      </c>
      <c r="M47" s="9"/>
      <c r="N47" s="9">
        <v>13.755759272674974</v>
      </c>
      <c r="O47" s="9">
        <v>13.970895788164157</v>
      </c>
      <c r="P47" s="9">
        <v>24.93307957994827</v>
      </c>
      <c r="Q47" s="9">
        <v>9.7846766382863439</v>
      </c>
      <c r="R47" s="9"/>
      <c r="S47" s="9">
        <v>43.933098793500001</v>
      </c>
      <c r="T47" s="9">
        <v>42.686206667591712</v>
      </c>
      <c r="U47" s="9"/>
      <c r="V47" s="9">
        <v>24.074880060880552</v>
      </c>
      <c r="W47" s="9"/>
      <c r="X47" s="9">
        <v>74.997637208270262</v>
      </c>
      <c r="Y47" s="9">
        <v>45.051163978886024</v>
      </c>
      <c r="Z47" s="9"/>
      <c r="AA47" s="9">
        <v>77.11817471962712</v>
      </c>
      <c r="AB47" s="9">
        <v>96.340386828974388</v>
      </c>
      <c r="AC47" s="9">
        <v>39.800373360553117</v>
      </c>
    </row>
    <row r="48" spans="1:54">
      <c r="A48" s="8" t="s">
        <v>171</v>
      </c>
      <c r="B48" s="9">
        <v>2.2478746333138417</v>
      </c>
      <c r="C48" s="9">
        <v>2.6993850207802006</v>
      </c>
      <c r="D48" s="9"/>
      <c r="E48" s="9">
        <v>1.4698968848016394</v>
      </c>
      <c r="F48" s="9">
        <v>1.5798866356845858</v>
      </c>
      <c r="G48" s="9"/>
      <c r="H48" s="9">
        <v>2.5667625754542218</v>
      </c>
      <c r="I48" s="9">
        <v>0.85222996092440328</v>
      </c>
      <c r="J48" s="9"/>
      <c r="K48" s="9">
        <v>1.2303270191972264</v>
      </c>
      <c r="L48" s="9">
        <v>1.2759195316439687</v>
      </c>
      <c r="M48" s="9"/>
      <c r="N48" s="9">
        <v>0.94375471801974098</v>
      </c>
      <c r="O48" s="9">
        <v>1.1149979189905674</v>
      </c>
      <c r="P48" s="9">
        <v>1.1405406968817657</v>
      </c>
      <c r="Q48" s="9">
        <v>0.50992080614592761</v>
      </c>
      <c r="R48" s="9"/>
      <c r="S48" s="9">
        <v>0.75146941269785728</v>
      </c>
      <c r="T48" s="9">
        <v>2.8141910834644159</v>
      </c>
      <c r="U48" s="9"/>
      <c r="V48" s="9">
        <v>1.3096230943658891</v>
      </c>
      <c r="W48" s="9"/>
      <c r="X48" s="9">
        <v>16.308788541838084</v>
      </c>
      <c r="Y48" s="9">
        <v>5.1910728889529905</v>
      </c>
      <c r="Z48" s="9"/>
      <c r="AA48" s="9">
        <v>2.5362382136485477</v>
      </c>
      <c r="AB48" s="9">
        <v>3.7769176512563272</v>
      </c>
      <c r="AC48" s="9">
        <v>4.9629751226356076</v>
      </c>
      <c r="AE48" s="103"/>
    </row>
    <row r="49" spans="1:39">
      <c r="A49" s="8" t="s">
        <v>172</v>
      </c>
      <c r="B49" s="9">
        <v>12.299641876681207</v>
      </c>
      <c r="C49" s="9">
        <v>18.963051485014258</v>
      </c>
      <c r="D49" s="9"/>
      <c r="E49" s="9">
        <v>16.905990575943285</v>
      </c>
      <c r="F49" s="9">
        <v>11.238195029653221</v>
      </c>
      <c r="G49" s="9"/>
      <c r="H49" s="9">
        <v>18.533542667428399</v>
      </c>
      <c r="I49" s="9">
        <v>3.9060691516557249</v>
      </c>
      <c r="J49" s="9"/>
      <c r="K49" s="9">
        <v>8.4162506748195121</v>
      </c>
      <c r="L49" s="9">
        <v>11.090196027054215</v>
      </c>
      <c r="M49" s="9"/>
      <c r="N49" s="9">
        <v>4.1175538125422504</v>
      </c>
      <c r="O49" s="9">
        <v>6.3067762893265904</v>
      </c>
      <c r="P49" s="9">
        <v>4.6565469891391169</v>
      </c>
      <c r="Q49" s="9">
        <v>2.3636586251967118</v>
      </c>
      <c r="R49" s="9"/>
      <c r="S49" s="9">
        <v>6.5840886140957124</v>
      </c>
      <c r="T49" s="9">
        <v>11.967990284423887</v>
      </c>
      <c r="U49" s="9"/>
      <c r="V49" s="9">
        <v>2.697311873317799</v>
      </c>
      <c r="W49" s="9"/>
      <c r="X49" s="9">
        <v>29.446249585868301</v>
      </c>
      <c r="Y49" s="9">
        <v>30.690190928299291</v>
      </c>
      <c r="Z49" s="9"/>
      <c r="AA49" s="9">
        <v>4.4566266763597371</v>
      </c>
      <c r="AB49" s="9">
        <v>6.3044400561314955</v>
      </c>
      <c r="AC49" s="9">
        <v>11.309388372518901</v>
      </c>
      <c r="AE49" s="103"/>
    </row>
    <row r="50" spans="1:39">
      <c r="A50" s="8" t="s">
        <v>173</v>
      </c>
      <c r="B50" s="9">
        <v>0.31808653800327613</v>
      </c>
      <c r="C50" s="9">
        <v>1.2823718215931936</v>
      </c>
      <c r="D50" s="9"/>
      <c r="E50" s="9">
        <v>0.54516208850430659</v>
      </c>
      <c r="F50" s="9">
        <v>0.42450961823658356</v>
      </c>
      <c r="G50" s="9"/>
      <c r="H50" s="9">
        <v>0.91059548694263659</v>
      </c>
      <c r="I50" s="9">
        <v>0.25566850443113054</v>
      </c>
      <c r="J50" s="9"/>
      <c r="K50" s="9">
        <v>0.20024022699389518</v>
      </c>
      <c r="L50" s="9">
        <v>0.33360644806454037</v>
      </c>
      <c r="M50" s="9"/>
      <c r="N50" s="9">
        <v>0.19512896169065755</v>
      </c>
      <c r="O50" s="9">
        <v>0.24465457641680383</v>
      </c>
      <c r="P50" s="9">
        <v>0.24072022138823343</v>
      </c>
      <c r="Q50" s="9">
        <v>0.11266655867439213</v>
      </c>
      <c r="R50" s="9"/>
      <c r="S50" s="9">
        <v>0.3367405817595478</v>
      </c>
      <c r="T50" s="9">
        <v>0.32837094469908773</v>
      </c>
      <c r="U50" s="9"/>
      <c r="V50" s="9">
        <v>0.20273906576464534</v>
      </c>
      <c r="W50" s="9"/>
      <c r="X50" s="9">
        <v>4.2922119369286831</v>
      </c>
      <c r="Y50" s="9">
        <v>1.0376913714598754</v>
      </c>
      <c r="Z50" s="9"/>
      <c r="AA50" s="9">
        <v>0.28524157899774344</v>
      </c>
      <c r="AB50" s="9">
        <v>0.19517258679515267</v>
      </c>
      <c r="AC50" s="9">
        <v>0.45598999939767032</v>
      </c>
      <c r="AE50" s="103"/>
    </row>
    <row r="51" spans="1:39">
      <c r="A51" s="8" t="s">
        <v>174</v>
      </c>
      <c r="B51" s="9">
        <v>1.0140442809550367</v>
      </c>
      <c r="C51" s="9">
        <v>0.53090259100602721</v>
      </c>
      <c r="D51" s="9"/>
      <c r="E51" s="9">
        <v>0.9278058697789594</v>
      </c>
      <c r="F51" s="9">
        <v>0.6358297111185448</v>
      </c>
      <c r="G51" s="9"/>
      <c r="H51" s="9">
        <v>0.80953848749981083</v>
      </c>
      <c r="I51" s="9">
        <v>0.3541014929997483</v>
      </c>
      <c r="J51" s="9"/>
      <c r="K51" s="9">
        <v>0.41671516996759239</v>
      </c>
      <c r="L51" s="9">
        <v>0.39416174374049562</v>
      </c>
      <c r="M51" s="9"/>
      <c r="N51" s="9">
        <v>0.36187435540404839</v>
      </c>
      <c r="O51" s="9">
        <v>0.35037725256383967</v>
      </c>
      <c r="P51" s="9">
        <v>0.39771324352043341</v>
      </c>
      <c r="Q51" s="9">
        <v>0.19722623452027954</v>
      </c>
      <c r="R51" s="9"/>
      <c r="S51" s="9">
        <v>0.46267288025365155</v>
      </c>
      <c r="T51" s="9">
        <v>0.75462767379751772</v>
      </c>
      <c r="U51" s="9"/>
      <c r="V51" s="9">
        <v>0.3691612934741757</v>
      </c>
      <c r="W51" s="9"/>
      <c r="X51" s="9">
        <v>4.3488114282622403</v>
      </c>
      <c r="Y51" s="9">
        <v>1.1141110636867095</v>
      </c>
      <c r="Z51" s="9"/>
      <c r="AA51" s="9">
        <v>0.67667278012123655</v>
      </c>
      <c r="AB51" s="9">
        <v>0.75177264860313964</v>
      </c>
      <c r="AC51" s="9">
        <v>1.0398439326848243</v>
      </c>
      <c r="AE51" s="103"/>
    </row>
    <row r="52" spans="1:39">
      <c r="A52" s="8" t="s">
        <v>175</v>
      </c>
      <c r="B52" s="9">
        <v>0.30684079600832237</v>
      </c>
      <c r="C52" s="9">
        <v>0.19689018873070774</v>
      </c>
      <c r="D52" s="9"/>
      <c r="E52" s="9">
        <v>0.3487217508722309</v>
      </c>
      <c r="F52" s="9">
        <v>0.23221475984159387</v>
      </c>
      <c r="G52" s="9"/>
      <c r="H52" s="9">
        <v>0.389931244547498</v>
      </c>
      <c r="I52" s="9">
        <v>0.13656967612866835</v>
      </c>
      <c r="J52" s="9"/>
      <c r="K52" s="9">
        <v>0.20395419784072769</v>
      </c>
      <c r="L52" s="9">
        <v>0.15933482398835741</v>
      </c>
      <c r="M52" s="9"/>
      <c r="N52" s="9">
        <v>0.10162862132474526</v>
      </c>
      <c r="O52" s="9">
        <v>0.18596605864742016</v>
      </c>
      <c r="P52" s="9">
        <v>8.8189818272835258E-2</v>
      </c>
      <c r="Q52" s="9">
        <v>6.607814492058163E-2</v>
      </c>
      <c r="R52" s="9"/>
      <c r="S52" s="9">
        <v>1.8513685543875742E-2</v>
      </c>
      <c r="T52" s="9">
        <v>0.30443950589763535</v>
      </c>
      <c r="U52" s="9"/>
      <c r="V52" s="9">
        <v>0.14162511214273682</v>
      </c>
      <c r="W52" s="9"/>
      <c r="X52" s="9">
        <v>1.3189354206337567</v>
      </c>
      <c r="Y52" s="9">
        <v>0.39015354765594795</v>
      </c>
      <c r="Z52" s="9"/>
      <c r="AA52" s="9">
        <v>0.2269664278167986</v>
      </c>
      <c r="AB52" s="9">
        <v>0.1973480381889289</v>
      </c>
      <c r="AC52" s="9">
        <v>0.32497858538320501</v>
      </c>
      <c r="AE52" s="103"/>
    </row>
    <row r="53" spans="1:39">
      <c r="A53" s="8" t="s">
        <v>176</v>
      </c>
      <c r="B53" s="9">
        <v>0.64984605102364656</v>
      </c>
      <c r="C53" s="9">
        <v>0.42763554361303563</v>
      </c>
      <c r="D53" s="9"/>
      <c r="E53" s="9">
        <v>0.64493994991960579</v>
      </c>
      <c r="F53" s="9">
        <v>0.48099244859462664</v>
      </c>
      <c r="G53" s="9"/>
      <c r="H53" s="9">
        <v>0.6804096728188106</v>
      </c>
      <c r="I53" s="9">
        <v>0.26646915174548869</v>
      </c>
      <c r="J53" s="9"/>
      <c r="K53" s="9">
        <v>0.3638338051147641</v>
      </c>
      <c r="L53" s="9">
        <v>0.39492542910885914</v>
      </c>
      <c r="M53" s="9"/>
      <c r="N53" s="9">
        <v>0.14972168691517385</v>
      </c>
      <c r="O53" s="9">
        <v>0.30810021115022285</v>
      </c>
      <c r="P53" s="9">
        <v>0.33043620103599958</v>
      </c>
      <c r="Q53" s="9">
        <v>0.1847698072966461</v>
      </c>
      <c r="R53" s="9"/>
      <c r="S53" s="9"/>
      <c r="T53" s="9">
        <v>0.67708532809997324</v>
      </c>
      <c r="U53" s="9"/>
      <c r="V53" s="9">
        <v>0.24502599736628122</v>
      </c>
      <c r="W53" s="9"/>
      <c r="X53" s="9">
        <v>2.7030847131073727</v>
      </c>
      <c r="Y53" s="9">
        <v>0.96426993314134146</v>
      </c>
      <c r="Z53" s="9"/>
      <c r="AA53" s="9">
        <v>0.6649241694369904</v>
      </c>
      <c r="AB53" s="9">
        <v>0.43662694866856899</v>
      </c>
      <c r="AC53" s="9">
        <v>0.68882757580684484</v>
      </c>
      <c r="AE53" s="103"/>
    </row>
    <row r="54" spans="1:39">
      <c r="A54" s="8" t="s">
        <v>177</v>
      </c>
      <c r="B54" s="9">
        <v>0.11959384099360594</v>
      </c>
      <c r="C54" s="9">
        <v>0.11136483670497514</v>
      </c>
      <c r="D54" s="9"/>
      <c r="E54" s="9">
        <v>7.9070080047002805E-2</v>
      </c>
      <c r="F54" s="9">
        <v>6.8905013985593011E-2</v>
      </c>
      <c r="G54" s="9"/>
      <c r="H54" s="9">
        <v>0.10189065390557604</v>
      </c>
      <c r="I54" s="9">
        <v>6.0332050549822373E-2</v>
      </c>
      <c r="J54" s="9"/>
      <c r="K54" s="9">
        <v>5.0396903664548805E-2</v>
      </c>
      <c r="L54" s="9">
        <v>5.3072743383718451E-2</v>
      </c>
      <c r="M54" s="9"/>
      <c r="N54" s="9">
        <v>1.9899377209060501E-2</v>
      </c>
      <c r="O54" s="9">
        <v>5.9319459688868419E-2</v>
      </c>
      <c r="P54" s="9">
        <v>4.319865494045496E-2</v>
      </c>
      <c r="Q54" s="9">
        <v>2.1380063272332266E-2</v>
      </c>
      <c r="R54" s="9"/>
      <c r="S54" s="9">
        <v>8.5040546661062685E-2</v>
      </c>
      <c r="T54" s="9">
        <v>0.11609804522209384</v>
      </c>
      <c r="U54" s="9"/>
      <c r="V54" s="9">
        <v>3.3417959421029785E-2</v>
      </c>
      <c r="W54" s="9"/>
      <c r="X54" s="9">
        <v>0.38747461271535411</v>
      </c>
      <c r="Y54" s="9">
        <v>0.23067215628026591</v>
      </c>
      <c r="Z54" s="9"/>
      <c r="AA54" s="9">
        <v>6.8763566889573663E-2</v>
      </c>
      <c r="AB54" s="9">
        <v>4.2956420515954566E-2</v>
      </c>
      <c r="AC54" s="9">
        <v>9.6053873719538607E-2</v>
      </c>
      <c r="AE54" s="103"/>
    </row>
    <row r="55" spans="1:39">
      <c r="A55" s="8" t="s">
        <v>178</v>
      </c>
      <c r="B55" s="9">
        <v>0.57800894799875946</v>
      </c>
      <c r="C55" s="9">
        <v>0.53271613914285487</v>
      </c>
      <c r="D55" s="9"/>
      <c r="E55" s="9">
        <v>0.8248872515422605</v>
      </c>
      <c r="F55" s="9">
        <v>0.66097446884521094</v>
      </c>
      <c r="G55" s="9"/>
      <c r="H55" s="9">
        <v>0.61906582061586779</v>
      </c>
      <c r="I55" s="9">
        <v>0.28084029191500537</v>
      </c>
      <c r="J55" s="9"/>
      <c r="K55" s="9">
        <v>0.25246424175472193</v>
      </c>
      <c r="L55" s="9">
        <v>0.343990802252641</v>
      </c>
      <c r="M55" s="9"/>
      <c r="N55" s="9">
        <v>0.31482108565165379</v>
      </c>
      <c r="O55" s="9">
        <v>0.30854651638024355</v>
      </c>
      <c r="P55" s="9">
        <v>0.30830105643000461</v>
      </c>
      <c r="Q55" s="9">
        <v>9.5604291834548938E-2</v>
      </c>
      <c r="R55" s="9"/>
      <c r="S55" s="9">
        <v>0.23947162754937096</v>
      </c>
      <c r="T55" s="9">
        <v>0.65651549430056166</v>
      </c>
      <c r="U55" s="9"/>
      <c r="V55" s="9">
        <v>0.21828989121826781</v>
      </c>
      <c r="W55" s="9"/>
      <c r="X55" s="9">
        <v>2.4515170064159939</v>
      </c>
      <c r="Y55" s="9">
        <v>1.4812901190233054</v>
      </c>
      <c r="Z55" s="9"/>
      <c r="AA55" s="9">
        <v>0.53264106344369733</v>
      </c>
      <c r="AB55" s="9">
        <v>0.24710597503412601</v>
      </c>
      <c r="AC55" s="9">
        <v>0.48931230058671066</v>
      </c>
      <c r="AE55" s="103"/>
    </row>
    <row r="56" spans="1:39">
      <c r="A56" s="8" t="s">
        <v>179</v>
      </c>
      <c r="B56" s="9">
        <v>2.1582312384458802</v>
      </c>
      <c r="C56" s="9">
        <v>1.9585814650864315</v>
      </c>
      <c r="D56" s="9"/>
      <c r="E56" s="9">
        <v>1.9072944072412985</v>
      </c>
      <c r="F56" s="9">
        <v>1.8455971279028445</v>
      </c>
      <c r="G56" s="9"/>
      <c r="H56" s="9">
        <v>2.5001835219783595</v>
      </c>
      <c r="I56" s="9">
        <v>0.85860362778537791</v>
      </c>
      <c r="J56" s="9"/>
      <c r="K56" s="9">
        <v>1.0999122056380928</v>
      </c>
      <c r="L56" s="9">
        <v>1.5327370932043232</v>
      </c>
      <c r="M56" s="9"/>
      <c r="N56" s="9">
        <v>0.96085567824699936</v>
      </c>
      <c r="O56" s="9">
        <v>1.0545822802091533</v>
      </c>
      <c r="P56" s="9">
        <v>1.069279471202051</v>
      </c>
      <c r="Q56" s="9">
        <v>0.37065533865574291</v>
      </c>
      <c r="R56" s="9"/>
      <c r="S56" s="9">
        <v>0.42219805069038541</v>
      </c>
      <c r="T56" s="9">
        <v>2.8295592695435476</v>
      </c>
      <c r="U56" s="9"/>
      <c r="V56" s="9">
        <v>0.93420467989934075</v>
      </c>
      <c r="W56" s="9"/>
      <c r="X56" s="9">
        <v>12.679638688227254</v>
      </c>
      <c r="Y56" s="9">
        <v>3.9813404097434422</v>
      </c>
      <c r="Z56" s="9"/>
      <c r="AA56" s="9">
        <v>2.3869158414295906</v>
      </c>
      <c r="AB56" s="9">
        <v>1.1277699128282692</v>
      </c>
      <c r="AC56" s="9">
        <v>2.373038661801441</v>
      </c>
      <c r="AE56" s="103"/>
    </row>
    <row r="57" spans="1:39">
      <c r="A57" s="8" t="s">
        <v>180</v>
      </c>
      <c r="B57" s="9">
        <v>0.14340426957272048</v>
      </c>
      <c r="C57" s="9">
        <v>0.16407696093711255</v>
      </c>
      <c r="D57" s="9"/>
      <c r="E57" s="9">
        <v>3.3615696460121781E-2</v>
      </c>
      <c r="F57" s="9">
        <v>0.10600174424847282</v>
      </c>
      <c r="G57" s="9"/>
      <c r="H57" s="9">
        <v>0.11091180882351791</v>
      </c>
      <c r="I57" s="9">
        <v>6.3753258916716959E-2</v>
      </c>
      <c r="J57" s="9"/>
      <c r="K57" s="9">
        <v>6.7755641055888452E-2</v>
      </c>
      <c r="L57" s="9">
        <v>6.082076573971136E-2</v>
      </c>
      <c r="M57" s="9"/>
      <c r="N57" s="9">
        <v>3.2413814148412289E-2</v>
      </c>
      <c r="O57" s="9">
        <v>6.3903097526384164E-2</v>
      </c>
      <c r="P57" s="9">
        <v>4.5017188012211815E-2</v>
      </c>
      <c r="Q57" s="9">
        <v>1.688067436883136E-2</v>
      </c>
      <c r="R57" s="9"/>
      <c r="S57" s="9">
        <v>5.3410599125711673E-2</v>
      </c>
      <c r="T57" s="9">
        <v>0.1322126421229548</v>
      </c>
      <c r="U57" s="9"/>
      <c r="V57" s="9">
        <v>4.550241771262846E-2</v>
      </c>
      <c r="W57" s="9"/>
      <c r="X57" s="9">
        <v>0.55826518891793886</v>
      </c>
      <c r="Y57" s="9">
        <v>0.1927755673601273</v>
      </c>
      <c r="Z57" s="9"/>
      <c r="AA57" s="9">
        <v>0.12128599189479967</v>
      </c>
      <c r="AB57" s="9">
        <v>4.6032798535454784E-2</v>
      </c>
      <c r="AC57" s="9">
        <v>0.11787016007754522</v>
      </c>
    </row>
    <row r="58" spans="1:39">
      <c r="A58" s="8" t="s">
        <v>181</v>
      </c>
      <c r="B58" s="9">
        <v>0.37220593411619646</v>
      </c>
      <c r="C58" s="9">
        <v>0.43453487885009645</v>
      </c>
      <c r="D58" s="9"/>
      <c r="E58" s="9">
        <v>0.18252009686803966</v>
      </c>
      <c r="F58" s="9">
        <v>0.27627987264628284</v>
      </c>
      <c r="G58" s="9"/>
      <c r="H58" s="9">
        <v>0.32827038688751725</v>
      </c>
      <c r="I58" s="9">
        <v>0.18279113885260548</v>
      </c>
      <c r="J58" s="9"/>
      <c r="K58" s="9">
        <v>0.18491979105082446</v>
      </c>
      <c r="L58" s="9">
        <v>0.20961486823990289</v>
      </c>
      <c r="M58" s="9"/>
      <c r="N58" s="9">
        <v>0.14088554640680151</v>
      </c>
      <c r="O58" s="9">
        <v>0.11375908139447706</v>
      </c>
      <c r="P58" s="9">
        <v>0.21327055948685089</v>
      </c>
      <c r="Q58" s="9">
        <v>9.1287033708691304E-2</v>
      </c>
      <c r="R58" s="9"/>
      <c r="S58" s="9"/>
      <c r="T58" s="9">
        <v>0.3601456935143546</v>
      </c>
      <c r="U58" s="9"/>
      <c r="V58" s="9">
        <v>0.13801241846015389</v>
      </c>
      <c r="W58" s="9"/>
      <c r="X58" s="9">
        <v>1.2709537517722662</v>
      </c>
      <c r="Y58" s="9">
        <v>0.89000301668157389</v>
      </c>
      <c r="Z58" s="9"/>
      <c r="AA58" s="9">
        <v>0.35850713340120516</v>
      </c>
      <c r="AB58" s="9">
        <v>0.15598984088723769</v>
      </c>
      <c r="AC58" s="9">
        <v>0.31254161828594851</v>
      </c>
    </row>
    <row r="59" spans="1:39">
      <c r="A59" s="8" t="s">
        <v>183</v>
      </c>
      <c r="B59" s="9">
        <v>0.32630688757158793</v>
      </c>
      <c r="C59" s="9">
        <v>0.21522454967522242</v>
      </c>
      <c r="D59" s="9"/>
      <c r="E59" s="9">
        <v>0.2091788907297743</v>
      </c>
      <c r="F59" s="9">
        <v>0.21510947052414187</v>
      </c>
      <c r="G59" s="9"/>
      <c r="H59" s="9">
        <v>0.16415816279392098</v>
      </c>
      <c r="I59" s="9">
        <v>0.16999642453371433</v>
      </c>
      <c r="J59" s="9"/>
      <c r="K59" s="9">
        <v>0.14482115023274245</v>
      </c>
      <c r="L59" s="9">
        <v>0.16977030746865529</v>
      </c>
      <c r="M59" s="9"/>
      <c r="N59" s="9">
        <v>0.10119546590143572</v>
      </c>
      <c r="O59" s="9">
        <v>0.2174975726409018</v>
      </c>
      <c r="P59" s="9">
        <v>0.15462009496072565</v>
      </c>
      <c r="Q59" s="9">
        <v>7.0062482683593677E-2</v>
      </c>
      <c r="R59" s="9"/>
      <c r="S59" s="9">
        <v>0.17133816607527222</v>
      </c>
      <c r="T59" s="9">
        <v>0.31018800315986828</v>
      </c>
      <c r="U59" s="9"/>
      <c r="V59" s="9">
        <v>0.10167100999405249</v>
      </c>
      <c r="W59" s="9"/>
      <c r="X59" s="9">
        <v>0.88821671618295239</v>
      </c>
      <c r="Y59" s="9">
        <v>0.60272368165396784</v>
      </c>
      <c r="Z59" s="9"/>
      <c r="AA59" s="9">
        <v>0.24856467109112831</v>
      </c>
      <c r="AB59" s="9">
        <v>0.11773729468033485</v>
      </c>
      <c r="AC59" s="9">
        <v>0.29984076515539615</v>
      </c>
    </row>
    <row r="60" spans="1:39">
      <c r="A60" s="8" t="s">
        <v>184</v>
      </c>
      <c r="B60" s="9">
        <v>3.9613836798021135E-2</v>
      </c>
      <c r="C60" s="9">
        <v>1.7059621434766137E-2</v>
      </c>
      <c r="D60" s="9"/>
      <c r="E60" s="9">
        <v>3.171769159609613E-2</v>
      </c>
      <c r="F60" s="9">
        <v>4.4414114499120805E-2</v>
      </c>
      <c r="G60" s="9"/>
      <c r="H60" s="9">
        <v>8.8380907902703726E-2</v>
      </c>
      <c r="I60" s="9">
        <v>2.8826402142874921E-2</v>
      </c>
      <c r="J60" s="9"/>
      <c r="K60" s="9">
        <v>2.3544121981693977E-2</v>
      </c>
      <c r="L60" s="9">
        <v>2.5790420465235865E-2</v>
      </c>
      <c r="M60" s="9"/>
      <c r="N60" s="9">
        <v>2.2763856668601732E-2</v>
      </c>
      <c r="O60" s="9">
        <v>1.8047525060549324E-2</v>
      </c>
      <c r="P60" s="9">
        <v>2.5545448310887838E-2</v>
      </c>
      <c r="Q60" s="9">
        <v>8.7061649652186764E-3</v>
      </c>
      <c r="R60" s="9"/>
      <c r="S60" s="9">
        <v>5.124789515110912E-2</v>
      </c>
      <c r="T60" s="9">
        <v>6.2743032207093027E-2</v>
      </c>
      <c r="U60" s="9"/>
      <c r="V60" s="9">
        <v>1.4556911178910182E-2</v>
      </c>
      <c r="W60" s="9"/>
      <c r="X60" s="9">
        <v>0.12511877351438316</v>
      </c>
      <c r="Y60" s="9">
        <v>7.4850219486864988E-2</v>
      </c>
      <c r="Z60" s="9"/>
      <c r="AA60" s="9">
        <v>3.8706447036660721E-2</v>
      </c>
      <c r="AB60" s="9">
        <v>2.286086881771044E-2</v>
      </c>
      <c r="AC60" s="9">
        <v>4.2157536914452426E-2</v>
      </c>
    </row>
    <row r="61" spans="1:39">
      <c r="B61" s="9"/>
      <c r="C61" s="9"/>
      <c r="D61" s="9"/>
      <c r="E61" s="9"/>
      <c r="F61" s="9"/>
      <c r="G61" s="9"/>
      <c r="H61" s="9"/>
      <c r="X61" s="9"/>
      <c r="Y61" s="9"/>
    </row>
    <row r="62" spans="1:39">
      <c r="A62" s="46" t="s">
        <v>186</v>
      </c>
      <c r="B62" s="31">
        <v>0.413518</v>
      </c>
      <c r="C62" s="31">
        <v>1.54433</v>
      </c>
      <c r="D62" s="9"/>
      <c r="E62" s="31">
        <v>1.1042970000000001</v>
      </c>
      <c r="F62" s="31">
        <v>0.472993</v>
      </c>
      <c r="G62" s="9"/>
      <c r="H62" s="31">
        <v>0.71909299999999998</v>
      </c>
      <c r="I62" s="31">
        <v>1.2</v>
      </c>
      <c r="J62" s="9"/>
      <c r="K62" s="31">
        <v>0.8</v>
      </c>
      <c r="L62" s="31">
        <v>4.2</v>
      </c>
      <c r="M62" s="9"/>
      <c r="N62" s="31">
        <v>0.7</v>
      </c>
      <c r="O62" s="31">
        <v>1.0811866800000001</v>
      </c>
      <c r="P62" s="31">
        <v>2.5</v>
      </c>
      <c r="Q62" s="31">
        <v>2.4</v>
      </c>
      <c r="R62" s="9"/>
      <c r="S62" s="31">
        <v>6.1564710600000003</v>
      </c>
      <c r="T62" s="31">
        <v>1.1950831200000001</v>
      </c>
      <c r="U62" s="9"/>
      <c r="V62" s="31">
        <v>4.4199289899999998</v>
      </c>
      <c r="W62" s="9"/>
      <c r="X62" s="31">
        <v>2.8299850000000002</v>
      </c>
      <c r="Y62" s="31">
        <v>1.69903</v>
      </c>
      <c r="Z62" s="9"/>
      <c r="AA62" s="31">
        <v>7.56623102</v>
      </c>
      <c r="AB62" s="31">
        <v>10.053960399999999</v>
      </c>
      <c r="AC62" s="31">
        <v>5.3212324500000001</v>
      </c>
      <c r="AD62" s="9"/>
      <c r="AF62" s="9"/>
      <c r="AG62" s="9"/>
      <c r="AH62" s="9"/>
      <c r="AI62" s="9"/>
      <c r="AJ62" s="9"/>
      <c r="AK62" s="9"/>
      <c r="AL62" s="9"/>
      <c r="AM62" s="9"/>
    </row>
    <row r="63" spans="1:39">
      <c r="A63" s="46" t="s">
        <v>187</v>
      </c>
      <c r="B63" s="31">
        <v>2.1311300000000002</v>
      </c>
      <c r="C63" s="31">
        <v>2.3740779999999999</v>
      </c>
      <c r="D63" s="9"/>
      <c r="E63" s="31">
        <v>2.2296719999999999</v>
      </c>
      <c r="F63" s="31">
        <v>0.89130799999999999</v>
      </c>
      <c r="G63" s="9"/>
      <c r="H63" s="31">
        <v>3.4851030000000001</v>
      </c>
      <c r="I63" s="31">
        <v>4.4000000000000004</v>
      </c>
      <c r="J63" s="9"/>
      <c r="K63" s="31">
        <v>9.4</v>
      </c>
      <c r="L63" s="31">
        <v>48.1</v>
      </c>
      <c r="M63" s="9"/>
      <c r="N63" s="31">
        <v>4.0999999999999996</v>
      </c>
      <c r="O63" s="31">
        <v>5.1492100399999998</v>
      </c>
      <c r="P63" s="31">
        <v>4.8</v>
      </c>
      <c r="Q63" s="31">
        <v>4.3</v>
      </c>
      <c r="R63" s="9"/>
      <c r="S63" s="31">
        <v>6.3367009899999998</v>
      </c>
      <c r="T63" s="31">
        <v>2.7740742799999998</v>
      </c>
      <c r="U63" s="9"/>
      <c r="V63" s="31">
        <v>28.9902546</v>
      </c>
      <c r="W63" s="9"/>
      <c r="X63" s="31">
        <v>1.862719</v>
      </c>
      <c r="Y63" s="31">
        <v>6.4670620000000003</v>
      </c>
      <c r="Z63" s="9"/>
      <c r="AA63" s="31">
        <v>60.754469</v>
      </c>
      <c r="AB63" s="31">
        <v>36.236382599999999</v>
      </c>
      <c r="AC63" s="31">
        <v>25.2560371</v>
      </c>
      <c r="AD63" s="9"/>
      <c r="AH63" s="9"/>
      <c r="AI63" s="9"/>
      <c r="AJ63" s="9"/>
      <c r="AK63" s="9"/>
      <c r="AL63" s="9"/>
      <c r="AM63" s="9"/>
    </row>
    <row r="64" spans="1:39">
      <c r="A64" s="46" t="s">
        <v>197</v>
      </c>
      <c r="B64" s="9">
        <v>0.10418740806702823</v>
      </c>
      <c r="C64" s="9">
        <v>0.14075026639149463</v>
      </c>
      <c r="E64" s="9">
        <v>8.0341952845525907E-2</v>
      </c>
      <c r="F64" s="9">
        <v>9.0782837332620325E-2</v>
      </c>
      <c r="H64" s="9">
        <v>9.3321962172417131E-2</v>
      </c>
      <c r="I64" s="9">
        <v>9.3368732383636216E-2</v>
      </c>
      <c r="K64" s="9">
        <v>0.10092113531843332</v>
      </c>
      <c r="L64" s="9">
        <v>0.27500722321533577</v>
      </c>
      <c r="N64" s="9">
        <v>9.8399849175370452E-2</v>
      </c>
      <c r="O64" s="9">
        <v>9.3341647122642174E-2</v>
      </c>
      <c r="P64" s="9">
        <v>0.11651095248954012</v>
      </c>
      <c r="Q64" s="9">
        <v>8.4488270363340612E-2</v>
      </c>
      <c r="S64" s="9">
        <v>0.15453784756919353</v>
      </c>
      <c r="T64" s="9">
        <v>9.5776996058404812E-2</v>
      </c>
      <c r="V64" s="9">
        <v>5.704036925103266E-2</v>
      </c>
      <c r="X64" s="9">
        <v>9.971513011640086E-2</v>
      </c>
      <c r="Y64" s="9">
        <v>9.5051412919150757E-2</v>
      </c>
      <c r="AA64" s="9">
        <v>3.2519946149396739E-2</v>
      </c>
      <c r="AB64" s="9">
        <v>7.4398285421416258E-2</v>
      </c>
      <c r="AC64" s="9">
        <v>9.2522463137381258E-2</v>
      </c>
    </row>
    <row r="65" spans="1:48" ht="15" customHeight="1">
      <c r="A65" s="46" t="s">
        <v>198</v>
      </c>
      <c r="B65" s="9">
        <v>0.16167152180294592</v>
      </c>
      <c r="C65" s="9">
        <v>0.15232242809161914</v>
      </c>
      <c r="D65" s="9"/>
      <c r="E65" s="9">
        <v>4.2080097574019808E-2</v>
      </c>
      <c r="F65" s="9">
        <v>5.9191819133205578E-2</v>
      </c>
      <c r="G65" s="9"/>
      <c r="H65" s="9">
        <v>0.16511283171082641</v>
      </c>
      <c r="I65" s="9">
        <v>0.20582392473849287</v>
      </c>
      <c r="J65" s="9"/>
      <c r="K65" s="9">
        <v>0.38569131910277066</v>
      </c>
      <c r="L65" s="9">
        <v>1.358074638870401</v>
      </c>
      <c r="M65" s="9"/>
      <c r="N65" s="9">
        <v>0.31176270304475978</v>
      </c>
      <c r="O65" s="9">
        <v>0.17358684477569097</v>
      </c>
      <c r="P65" s="9">
        <v>0.24017689127128775</v>
      </c>
      <c r="Q65" s="9">
        <v>0.27473701752095098</v>
      </c>
      <c r="R65" s="9"/>
      <c r="S65" s="9">
        <v>0.10301792778546577</v>
      </c>
      <c r="T65" s="9">
        <v>0.19715962920865876</v>
      </c>
      <c r="U65" s="9"/>
      <c r="V65" s="9">
        <v>0.57500505897803389</v>
      </c>
      <c r="W65" s="9"/>
      <c r="X65" s="9">
        <v>0.308992848005952</v>
      </c>
      <c r="Y65" s="9">
        <v>0.20810887752851492</v>
      </c>
      <c r="Z65" s="9"/>
      <c r="AA65" s="9">
        <v>1.0644021606762077</v>
      </c>
      <c r="AB65" s="9">
        <v>0.64078077802766864</v>
      </c>
      <c r="AC65" s="9">
        <v>0.66199071415860311</v>
      </c>
      <c r="AD65" s="9"/>
      <c r="AE65" s="9"/>
      <c r="AF65" s="9"/>
      <c r="AG65" s="9"/>
      <c r="AH65" s="9"/>
      <c r="AI65" s="9"/>
      <c r="AJ65" s="9"/>
      <c r="AK65" s="9"/>
      <c r="AL65" s="9"/>
      <c r="AM65" s="9"/>
      <c r="AN65" s="9"/>
      <c r="AO65" s="9"/>
      <c r="AP65" s="9"/>
      <c r="AQ65" s="9"/>
      <c r="AR65" s="9"/>
      <c r="AS65" s="9"/>
      <c r="AT65" s="9"/>
      <c r="AU65" s="9"/>
      <c r="AV65" s="9"/>
    </row>
    <row r="66" spans="1:48">
      <c r="B66" s="9"/>
      <c r="C66" s="9"/>
      <c r="D66" s="9"/>
      <c r="E66" s="9"/>
      <c r="F66" s="9"/>
      <c r="G66" s="9"/>
      <c r="H66" s="9"/>
      <c r="I66" s="9"/>
      <c r="J66" s="9"/>
      <c r="K66" s="9"/>
      <c r="L66" s="9"/>
      <c r="M66" s="9"/>
      <c r="N66" s="9"/>
      <c r="O66" s="9"/>
      <c r="P66" s="9"/>
      <c r="Q66" s="9"/>
      <c r="R66" s="9"/>
      <c r="S66" s="9"/>
      <c r="T66" s="9"/>
      <c r="U66" s="9"/>
      <c r="V66" s="9"/>
      <c r="W66" s="9"/>
      <c r="X66" s="165"/>
      <c r="Y66" s="9"/>
      <c r="Z66" s="9"/>
      <c r="AA66" s="9"/>
      <c r="AB66" s="9"/>
      <c r="AC66" s="9"/>
      <c r="AD66" s="9"/>
      <c r="AE66" s="9"/>
      <c r="AF66" s="9"/>
      <c r="AG66" s="9"/>
      <c r="AH66" s="9"/>
      <c r="AI66" s="9"/>
      <c r="AJ66" s="9"/>
      <c r="AK66" s="9"/>
      <c r="AL66" s="9"/>
      <c r="AM66" s="9"/>
      <c r="AN66" s="9"/>
      <c r="AO66" s="9"/>
      <c r="AP66" s="9"/>
      <c r="AQ66" s="9"/>
      <c r="AR66" s="9"/>
      <c r="AS66" s="9"/>
      <c r="AT66" s="9"/>
      <c r="AU66" s="9"/>
      <c r="AV66" s="9"/>
    </row>
    <row r="67" spans="1:48" ht="18">
      <c r="A67" s="38" t="s">
        <v>488</v>
      </c>
      <c r="B67" s="37"/>
      <c r="C67" s="37"/>
    </row>
    <row r="68" spans="1:48" ht="18">
      <c r="A68" s="16" t="s">
        <v>487</v>
      </c>
      <c r="N68" s="37"/>
    </row>
    <row r="69" spans="1:48">
      <c r="N69" s="37"/>
      <c r="AB69" s="103"/>
      <c r="AC69" s="103"/>
      <c r="AD69" s="103"/>
      <c r="AE69" s="103"/>
      <c r="AF69" s="103"/>
    </row>
  </sheetData>
  <mergeCells count="8">
    <mergeCell ref="AA3:AC3"/>
    <mergeCell ref="X3:Y3"/>
    <mergeCell ref="E3:F3"/>
    <mergeCell ref="H3:I3"/>
    <mergeCell ref="B3:C3"/>
    <mergeCell ref="K3:L3"/>
    <mergeCell ref="N3:Q3"/>
    <mergeCell ref="S3:T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CF992-92EC-BB41-859A-358E3B967201}">
  <dimension ref="A1:Z69"/>
  <sheetViews>
    <sheetView zoomScaleNormal="100" workbookViewId="0">
      <selection activeCell="E29" sqref="E29"/>
    </sheetView>
  </sheetViews>
  <sheetFormatPr baseColWidth="10" defaultRowHeight="16"/>
  <cols>
    <col min="1" max="1" width="9" style="8" bestFit="1" customWidth="1"/>
    <col min="2" max="2" width="8.6640625" style="8" bestFit="1" customWidth="1"/>
    <col min="3" max="3" width="22.6640625" style="8" bestFit="1" customWidth="1"/>
    <col min="4" max="4" width="11.6640625" style="8" bestFit="1" customWidth="1"/>
    <col min="5" max="5" width="26.6640625" style="8" bestFit="1" customWidth="1"/>
    <col min="6" max="6" width="9.33203125" style="8" bestFit="1" customWidth="1"/>
    <col min="7" max="7" width="25.1640625" style="8" bestFit="1" customWidth="1"/>
    <col min="8" max="8" width="8.1640625" style="8" bestFit="1" customWidth="1"/>
    <col min="9" max="9" width="21.1640625" style="8" bestFit="1" customWidth="1"/>
    <col min="10" max="10" width="8.1640625" style="8" bestFit="1" customWidth="1"/>
    <col min="11" max="11" width="21.1640625" style="8" bestFit="1" customWidth="1"/>
    <col min="12" max="12" width="7" style="8" bestFit="1" customWidth="1"/>
    <col min="13" max="13" width="20.5" style="8" bestFit="1" customWidth="1"/>
    <col min="14" max="14" width="8.1640625" style="8" bestFit="1" customWidth="1"/>
    <col min="15" max="15" width="14" style="8" bestFit="1" customWidth="1"/>
    <col min="16" max="16" width="9.33203125" style="8" bestFit="1" customWidth="1"/>
    <col min="17" max="17" width="14" style="8" bestFit="1" customWidth="1"/>
    <col min="18" max="18" width="8.1640625" style="8" bestFit="1" customWidth="1"/>
    <col min="19" max="19" width="25" style="8" bestFit="1" customWidth="1"/>
    <col min="20" max="20" width="8.1640625" style="8" bestFit="1" customWidth="1"/>
    <col min="21" max="21" width="14" style="8" bestFit="1" customWidth="1"/>
    <col min="22" max="22" width="10.83203125" style="8" customWidth="1"/>
    <col min="23" max="16384" width="10.83203125" style="8"/>
  </cols>
  <sheetData>
    <row r="1" spans="1:24" ht="17" thickBot="1">
      <c r="A1" s="109" t="s">
        <v>545</v>
      </c>
      <c r="B1" s="109"/>
      <c r="C1" s="109"/>
      <c r="D1" s="110"/>
      <c r="E1" s="110"/>
      <c r="F1" s="110"/>
      <c r="G1" s="110"/>
      <c r="H1" s="110"/>
      <c r="I1" s="110"/>
      <c r="J1" s="110"/>
      <c r="K1" s="110"/>
      <c r="L1" s="110"/>
      <c r="M1" s="110"/>
      <c r="N1" s="110"/>
      <c r="O1" s="110"/>
      <c r="P1" s="110"/>
      <c r="Q1" s="110"/>
      <c r="R1" s="110"/>
      <c r="S1" s="110"/>
      <c r="T1" s="110"/>
      <c r="U1" s="110"/>
    </row>
    <row r="2" spans="1:24">
      <c r="A2" s="11"/>
      <c r="B2" s="187" t="s">
        <v>208</v>
      </c>
      <c r="C2" s="187"/>
      <c r="D2" s="187" t="s">
        <v>209</v>
      </c>
      <c r="E2" s="187"/>
      <c r="F2" s="187" t="s">
        <v>213</v>
      </c>
      <c r="G2" s="187"/>
      <c r="H2" s="187" t="s">
        <v>214</v>
      </c>
      <c r="I2" s="187"/>
      <c r="J2" s="203" t="s">
        <v>215</v>
      </c>
      <c r="K2" s="203"/>
      <c r="L2" s="187" t="s">
        <v>231</v>
      </c>
      <c r="M2" s="187"/>
      <c r="N2" s="187" t="s">
        <v>232</v>
      </c>
      <c r="O2" s="187"/>
      <c r="P2" s="187" t="s">
        <v>233</v>
      </c>
      <c r="Q2" s="187"/>
      <c r="R2" s="187" t="s">
        <v>257</v>
      </c>
      <c r="S2" s="187"/>
      <c r="T2" s="187" t="s">
        <v>261</v>
      </c>
      <c r="U2" s="187"/>
    </row>
    <row r="3" spans="1:24" s="11" customFormat="1" ht="17" thickBot="1">
      <c r="A3" s="25" t="s">
        <v>6</v>
      </c>
      <c r="B3" s="25" t="s">
        <v>199</v>
      </c>
      <c r="C3" s="25" t="s">
        <v>200</v>
      </c>
      <c r="D3" s="25" t="s">
        <v>199</v>
      </c>
      <c r="E3" s="25" t="s">
        <v>200</v>
      </c>
      <c r="F3" s="25" t="s">
        <v>199</v>
      </c>
      <c r="G3" s="25" t="s">
        <v>200</v>
      </c>
      <c r="H3" s="25" t="s">
        <v>199</v>
      </c>
      <c r="I3" s="25" t="s">
        <v>200</v>
      </c>
      <c r="J3" s="27" t="s">
        <v>199</v>
      </c>
      <c r="K3" s="27" t="s">
        <v>200</v>
      </c>
      <c r="L3" s="25" t="s">
        <v>199</v>
      </c>
      <c r="M3" s="25" t="s">
        <v>200</v>
      </c>
      <c r="N3" s="25" t="s">
        <v>199</v>
      </c>
      <c r="O3" s="25" t="s">
        <v>200</v>
      </c>
      <c r="P3" s="25" t="s">
        <v>199</v>
      </c>
      <c r="Q3" s="25" t="s">
        <v>200</v>
      </c>
      <c r="R3" s="25" t="s">
        <v>199</v>
      </c>
      <c r="S3" s="25" t="s">
        <v>200</v>
      </c>
      <c r="T3" s="25" t="s">
        <v>199</v>
      </c>
      <c r="U3" s="25" t="s">
        <v>200</v>
      </c>
    </row>
    <row r="4" spans="1:24" ht="19" thickTop="1">
      <c r="A4" s="8" t="s">
        <v>160</v>
      </c>
      <c r="B4" s="122">
        <v>3.5000000000000001E-3</v>
      </c>
      <c r="C4" s="8" t="s">
        <v>201</v>
      </c>
      <c r="D4" s="166">
        <v>2.9999999999999997E-4</v>
      </c>
      <c r="E4" s="166" t="s">
        <v>210</v>
      </c>
      <c r="F4" s="8">
        <v>1.0000000000000001E-5</v>
      </c>
      <c r="G4" s="167" t="s">
        <v>529</v>
      </c>
      <c r="H4" s="8">
        <v>0.35</v>
      </c>
      <c r="I4" s="167" t="s">
        <v>529</v>
      </c>
      <c r="J4" s="8">
        <v>2.9999999999999997E-4</v>
      </c>
      <c r="K4" s="8" t="s">
        <v>224</v>
      </c>
      <c r="L4" s="8">
        <v>0.01</v>
      </c>
      <c r="M4" s="8" t="s">
        <v>236</v>
      </c>
      <c r="N4" s="8">
        <v>6.9999999999999999E-4</v>
      </c>
      <c r="O4" s="8" t="s">
        <v>236</v>
      </c>
      <c r="P4" s="8">
        <v>7.6E-3</v>
      </c>
      <c r="Q4" s="8" t="s">
        <v>236</v>
      </c>
      <c r="R4" s="46">
        <v>0.01</v>
      </c>
      <c r="S4" s="46" t="s">
        <v>276</v>
      </c>
      <c r="T4" s="103">
        <v>4.7E-2</v>
      </c>
      <c r="U4" s="8" t="s">
        <v>236</v>
      </c>
      <c r="V4" s="168"/>
      <c r="W4" s="169"/>
      <c r="X4" s="168"/>
    </row>
    <row r="5" spans="1:24">
      <c r="A5" s="8" t="s">
        <v>161</v>
      </c>
      <c r="B5" s="122">
        <v>6.8000000000000005E-4</v>
      </c>
      <c r="C5" s="8" t="s">
        <v>204</v>
      </c>
      <c r="D5" s="166">
        <v>3.2499999999999997E-5</v>
      </c>
      <c r="E5" s="166" t="s">
        <v>202</v>
      </c>
      <c r="F5" s="8">
        <v>1.0000000000000001E-5</v>
      </c>
      <c r="G5" s="8" t="s">
        <v>217</v>
      </c>
      <c r="H5" s="8">
        <f>50*H6</f>
        <v>0.35000000000000003</v>
      </c>
      <c r="I5" s="16" t="s">
        <v>235</v>
      </c>
      <c r="J5" s="8">
        <v>2.0000000000000001E-4</v>
      </c>
      <c r="K5" s="8" t="s">
        <v>224</v>
      </c>
      <c r="L5" s="8">
        <v>6.0000000000000001E-3</v>
      </c>
      <c r="M5" s="8" t="s">
        <v>236</v>
      </c>
      <c r="N5" s="8">
        <v>4.0000000000000002E-4</v>
      </c>
      <c r="O5" s="8" t="s">
        <v>236</v>
      </c>
      <c r="P5" s="8">
        <v>4.3E-3</v>
      </c>
      <c r="Q5" s="8" t="s">
        <v>236</v>
      </c>
      <c r="R5" s="46">
        <v>0.02</v>
      </c>
      <c r="S5" s="46" t="s">
        <v>258</v>
      </c>
      <c r="T5" s="103">
        <v>4.7E-2</v>
      </c>
      <c r="U5" s="8" t="s">
        <v>236</v>
      </c>
    </row>
    <row r="6" spans="1:24">
      <c r="A6" s="8" t="s">
        <v>162</v>
      </c>
      <c r="B6" s="36">
        <v>1.2999999999999999E-2</v>
      </c>
      <c r="C6" s="8" t="s">
        <v>203</v>
      </c>
      <c r="D6" s="166">
        <v>1E-4</v>
      </c>
      <c r="E6" s="166" t="s">
        <v>212</v>
      </c>
      <c r="F6" s="8">
        <v>2.0000000000000002E-5</v>
      </c>
      <c r="G6" s="8" t="s">
        <v>217</v>
      </c>
      <c r="H6" s="8">
        <v>7.0000000000000001E-3</v>
      </c>
      <c r="I6" s="8" t="s">
        <v>223</v>
      </c>
      <c r="J6" s="8">
        <v>8.0000000000000004E-4</v>
      </c>
      <c r="K6" s="8" t="s">
        <v>224</v>
      </c>
      <c r="L6" s="36">
        <f>L7/1.3</f>
        <v>2.4615384615384615E-2</v>
      </c>
      <c r="M6" s="16" t="s">
        <v>234</v>
      </c>
      <c r="N6" s="8">
        <v>7.4999999999999997E-3</v>
      </c>
      <c r="O6" s="8" t="s">
        <v>236</v>
      </c>
      <c r="P6" s="8">
        <v>0.2</v>
      </c>
      <c r="Q6" s="8" t="s">
        <v>236</v>
      </c>
      <c r="R6" s="46">
        <v>3.9E-2</v>
      </c>
      <c r="S6" s="46" t="s">
        <v>276</v>
      </c>
      <c r="T6" s="103">
        <v>0.13</v>
      </c>
      <c r="U6" s="8" t="s">
        <v>236</v>
      </c>
    </row>
    <row r="7" spans="1:24" ht="18">
      <c r="A7" s="8" t="s">
        <v>163</v>
      </c>
      <c r="B7" s="36">
        <v>1.7000000000000001E-2</v>
      </c>
      <c r="C7" s="8" t="s">
        <v>203</v>
      </c>
      <c r="D7" s="166">
        <v>1E-4</v>
      </c>
      <c r="E7" s="166" t="s">
        <v>212</v>
      </c>
      <c r="F7" s="8">
        <v>4.0000000000000003E-5</v>
      </c>
      <c r="G7" s="8" t="s">
        <v>217</v>
      </c>
      <c r="H7" s="8">
        <v>7.0000000000000001E-3</v>
      </c>
      <c r="I7" s="167" t="s">
        <v>530</v>
      </c>
      <c r="J7" s="8">
        <v>3.5999999999999999E-3</v>
      </c>
      <c r="K7" s="8" t="s">
        <v>224</v>
      </c>
      <c r="L7" s="8">
        <v>3.2000000000000001E-2</v>
      </c>
      <c r="M7" s="8" t="s">
        <v>236</v>
      </c>
      <c r="N7" s="8">
        <v>2.4E-2</v>
      </c>
      <c r="O7" s="8" t="s">
        <v>236</v>
      </c>
      <c r="P7" s="8">
        <v>0.2</v>
      </c>
      <c r="Q7" s="8" t="s">
        <v>236</v>
      </c>
      <c r="R7" s="46">
        <v>5.7000000000000002E-2</v>
      </c>
      <c r="S7" s="46" t="s">
        <v>276</v>
      </c>
      <c r="T7" s="103">
        <v>8.8999999999999996E-2</v>
      </c>
      <c r="U7" s="8" t="s">
        <v>236</v>
      </c>
    </row>
    <row r="8" spans="1:24" ht="18">
      <c r="A8" s="8" t="s">
        <v>164</v>
      </c>
      <c r="B8" s="36">
        <v>1.2E-2</v>
      </c>
      <c r="C8" s="8" t="s">
        <v>201</v>
      </c>
      <c r="D8" s="166">
        <v>5.0000000000000002E-5</v>
      </c>
      <c r="E8" s="167" t="s">
        <v>531</v>
      </c>
      <c r="F8" s="8">
        <v>2E-3</v>
      </c>
      <c r="G8" s="167" t="s">
        <v>532</v>
      </c>
      <c r="H8" s="8">
        <f>1.2*H9</f>
        <v>0.23519999999999999</v>
      </c>
      <c r="I8" s="16" t="s">
        <v>221</v>
      </c>
      <c r="J8" s="8">
        <v>3.0999999999999999E-3</v>
      </c>
      <c r="K8" s="167" t="s">
        <v>532</v>
      </c>
      <c r="L8" s="8">
        <v>2.8000000000000001E-2</v>
      </c>
      <c r="M8" s="8" t="s">
        <v>236</v>
      </c>
      <c r="N8" s="8">
        <v>0.08</v>
      </c>
      <c r="O8" s="8" t="s">
        <v>236</v>
      </c>
      <c r="P8" s="8">
        <v>68</v>
      </c>
      <c r="Q8" s="8" t="s">
        <v>236</v>
      </c>
      <c r="R8" s="46">
        <v>6.5000000000000002E-2</v>
      </c>
      <c r="S8" s="46" t="s">
        <v>276</v>
      </c>
      <c r="T8" s="103">
        <v>0.01</v>
      </c>
      <c r="U8" s="8" t="s">
        <v>236</v>
      </c>
    </row>
    <row r="9" spans="1:24">
      <c r="A9" s="8" t="s">
        <v>165</v>
      </c>
      <c r="B9" s="122">
        <v>7.7000000000000002E-3</v>
      </c>
      <c r="C9" s="8" t="s">
        <v>204</v>
      </c>
      <c r="D9" s="166">
        <v>5.0000000000000002E-5</v>
      </c>
      <c r="E9" s="166" t="s">
        <v>210</v>
      </c>
      <c r="F9" s="8">
        <v>2E-3</v>
      </c>
      <c r="G9" s="8" t="s">
        <v>216</v>
      </c>
      <c r="H9" s="8">
        <v>0.19600000000000001</v>
      </c>
      <c r="I9" s="8" t="s">
        <v>223</v>
      </c>
      <c r="J9" s="8">
        <v>3.0999999999999999E-3</v>
      </c>
      <c r="K9" s="8" t="s">
        <v>230</v>
      </c>
      <c r="L9" s="8">
        <v>7.0000000000000001E-3</v>
      </c>
      <c r="M9" s="8" t="s">
        <v>236</v>
      </c>
      <c r="N9" s="8">
        <v>0.04</v>
      </c>
      <c r="O9" s="8" t="s">
        <v>236</v>
      </c>
      <c r="P9" s="8">
        <v>42.8</v>
      </c>
      <c r="Q9" s="8" t="s">
        <v>236</v>
      </c>
      <c r="R9" s="46">
        <v>6.4999999999999997E-3</v>
      </c>
      <c r="S9" s="46" t="s">
        <v>276</v>
      </c>
      <c r="T9" s="103">
        <v>0.126</v>
      </c>
      <c r="U9" s="8" t="s">
        <v>236</v>
      </c>
    </row>
    <row r="10" spans="1:24">
      <c r="A10" s="8" t="s">
        <v>166</v>
      </c>
      <c r="B10" s="122">
        <v>5.3600000000000002E-2</v>
      </c>
      <c r="C10" s="8" t="s">
        <v>204</v>
      </c>
      <c r="D10" s="166">
        <v>2.0000000000000001E-4</v>
      </c>
      <c r="E10" s="166" t="s">
        <v>210</v>
      </c>
      <c r="F10" s="8">
        <v>1E-3</v>
      </c>
      <c r="G10" s="8" t="s">
        <v>218</v>
      </c>
      <c r="H10" s="8">
        <v>8.4000000000000005E-2</v>
      </c>
      <c r="I10" s="8" t="s">
        <v>223</v>
      </c>
      <c r="J10" s="8">
        <v>1.6000000000000001E-3</v>
      </c>
      <c r="K10" s="8" t="s">
        <v>230</v>
      </c>
      <c r="L10" s="8">
        <v>2.8000000000000001E-2</v>
      </c>
      <c r="M10" s="8" t="s">
        <v>236</v>
      </c>
      <c r="N10" s="8">
        <v>2.8000000000000001E-2</v>
      </c>
      <c r="O10" s="8" t="s">
        <v>236</v>
      </c>
      <c r="P10" s="8">
        <v>5.7000000000000002E-3</v>
      </c>
      <c r="Q10" s="8" t="s">
        <v>236</v>
      </c>
      <c r="R10" s="46">
        <v>8.2000000000000007E-3</v>
      </c>
      <c r="S10" s="16" t="s">
        <v>259</v>
      </c>
      <c r="T10" s="103">
        <v>2.9999999999999997E-4</v>
      </c>
      <c r="U10" s="8" t="s">
        <v>236</v>
      </c>
    </row>
    <row r="11" spans="1:24">
      <c r="A11" s="8" t="s">
        <v>167</v>
      </c>
      <c r="B11" s="122">
        <v>8.5800000000000001E-2</v>
      </c>
      <c r="C11" s="8" t="s">
        <v>204</v>
      </c>
      <c r="D11" s="166">
        <v>1E-4</v>
      </c>
      <c r="E11" s="166" t="s">
        <v>210</v>
      </c>
      <c r="F11" s="8">
        <v>2E-3</v>
      </c>
      <c r="G11" s="8" t="s">
        <v>218</v>
      </c>
      <c r="H11" s="8">
        <v>0.112</v>
      </c>
      <c r="I11" s="8" t="s">
        <v>223</v>
      </c>
      <c r="J11" s="8">
        <v>5.0000000000000001E-3</v>
      </c>
      <c r="K11" s="8" t="s">
        <v>230</v>
      </c>
      <c r="L11" s="8">
        <v>5.8999999999999997E-2</v>
      </c>
      <c r="M11" s="8" t="s">
        <v>236</v>
      </c>
      <c r="N11" s="8">
        <v>0.08</v>
      </c>
      <c r="O11" s="8" t="s">
        <v>236</v>
      </c>
      <c r="P11" s="8">
        <v>6.4999999999999997E-3</v>
      </c>
      <c r="Q11" s="8" t="s">
        <v>236</v>
      </c>
      <c r="R11" s="46">
        <v>8.2000000000000007E-3</v>
      </c>
      <c r="S11" s="46" t="s">
        <v>276</v>
      </c>
      <c r="T11" s="103">
        <v>6.9999999999999999E-4</v>
      </c>
      <c r="U11" s="8" t="s">
        <v>236</v>
      </c>
    </row>
    <row r="12" spans="1:24">
      <c r="A12" s="8" t="s">
        <v>168</v>
      </c>
      <c r="B12" s="122">
        <v>1.0200000000000001E-2</v>
      </c>
      <c r="C12" s="8" t="s">
        <v>205</v>
      </c>
      <c r="D12" s="166">
        <v>2.9999999999999997E-4</v>
      </c>
      <c r="E12" s="166" t="s">
        <v>210</v>
      </c>
      <c r="F12" s="8">
        <v>1.2999999999999999E-3</v>
      </c>
      <c r="G12" s="166" t="s">
        <v>212</v>
      </c>
      <c r="H12" s="8">
        <f>H13/3.5</f>
        <v>0.04</v>
      </c>
      <c r="I12" s="16" t="s">
        <v>222</v>
      </c>
      <c r="J12" s="8">
        <f>J11/50</f>
        <v>1E-4</v>
      </c>
      <c r="K12" s="167" t="s">
        <v>225</v>
      </c>
      <c r="L12" s="8">
        <v>0.11600000000000001</v>
      </c>
      <c r="M12" s="8" t="s">
        <v>236</v>
      </c>
      <c r="N12" s="8">
        <v>3.2000000000000001E-2</v>
      </c>
      <c r="O12" s="8" t="s">
        <v>236</v>
      </c>
      <c r="P12" s="8">
        <v>1.54E-2</v>
      </c>
      <c r="Q12" s="8" t="s">
        <v>236</v>
      </c>
      <c r="R12" s="46">
        <v>1.4E-2</v>
      </c>
      <c r="S12" s="46" t="s">
        <v>276</v>
      </c>
      <c r="T12" s="103">
        <v>4.7E-2</v>
      </c>
      <c r="U12" s="8" t="s">
        <v>236</v>
      </c>
    </row>
    <row r="13" spans="1:24">
      <c r="A13" s="8" t="s">
        <v>169</v>
      </c>
      <c r="B13" s="9">
        <v>0.11</v>
      </c>
      <c r="C13" s="8" t="s">
        <v>201</v>
      </c>
      <c r="D13" s="166">
        <v>2.9999999999999997E-4</v>
      </c>
      <c r="E13" s="166" t="s">
        <v>210</v>
      </c>
      <c r="F13" s="8">
        <v>2E-3</v>
      </c>
      <c r="G13" s="8" t="s">
        <v>218</v>
      </c>
      <c r="H13" s="8">
        <v>0.14000000000000001</v>
      </c>
      <c r="I13" s="8" t="s">
        <v>223</v>
      </c>
      <c r="J13" s="8">
        <f>2*J14</f>
        <v>5.0000000000000001E-3</v>
      </c>
      <c r="K13" s="167" t="s">
        <v>226</v>
      </c>
      <c r="L13" s="8">
        <v>2.1999999999999999E-2</v>
      </c>
      <c r="M13" s="8" t="s">
        <v>236</v>
      </c>
      <c r="N13" s="8">
        <v>0.15</v>
      </c>
      <c r="O13" s="8" t="s">
        <v>236</v>
      </c>
      <c r="P13" s="8">
        <v>7.3000000000000001E-3</v>
      </c>
      <c r="Q13" s="8" t="s">
        <v>236</v>
      </c>
      <c r="R13" s="46">
        <v>9.9000000000000008E-3</v>
      </c>
      <c r="S13" s="46" t="s">
        <v>276</v>
      </c>
      <c r="T13" s="103">
        <v>1.4E-3</v>
      </c>
      <c r="U13" s="8" t="s">
        <v>236</v>
      </c>
    </row>
    <row r="14" spans="1:24">
      <c r="A14" s="8" t="s">
        <v>170</v>
      </c>
      <c r="B14" s="122">
        <v>0.1283</v>
      </c>
      <c r="C14" s="8" t="s">
        <v>204</v>
      </c>
      <c r="D14" s="166">
        <v>1.9000000000000001E-4</v>
      </c>
      <c r="E14" s="166" t="s">
        <v>212</v>
      </c>
      <c r="F14" s="122">
        <v>3.3666666666666667E-3</v>
      </c>
      <c r="G14" s="8" t="s">
        <v>219</v>
      </c>
      <c r="H14" s="8">
        <v>0.10100000000000001</v>
      </c>
      <c r="I14" s="8" t="s">
        <v>223</v>
      </c>
      <c r="J14" s="8">
        <v>2.5000000000000001E-3</v>
      </c>
      <c r="K14" s="8" t="s">
        <v>230</v>
      </c>
      <c r="L14" s="8">
        <v>3.2000000000000001E-2</v>
      </c>
      <c r="M14" s="8" t="s">
        <v>236</v>
      </c>
      <c r="N14" s="8">
        <v>1.9E-2</v>
      </c>
      <c r="O14" s="8" t="s">
        <v>236</v>
      </c>
      <c r="P14" s="8">
        <v>3.5999999999999997E-2</v>
      </c>
      <c r="Q14" s="8" t="s">
        <v>236</v>
      </c>
      <c r="R14" s="46">
        <v>1.4E-2</v>
      </c>
      <c r="S14" s="46" t="s">
        <v>276</v>
      </c>
      <c r="T14" s="103">
        <v>4.7E-2</v>
      </c>
      <c r="U14" s="8" t="s">
        <v>236</v>
      </c>
    </row>
    <row r="15" spans="1:24">
      <c r="A15" s="8" t="s">
        <v>171</v>
      </c>
      <c r="B15" s="122">
        <v>0.18729999999999999</v>
      </c>
      <c r="C15" s="8" t="s">
        <v>204</v>
      </c>
      <c r="D15" s="166">
        <v>2.9999999999999997E-4</v>
      </c>
      <c r="E15" s="166" t="s">
        <v>210</v>
      </c>
      <c r="F15" s="8">
        <v>5.0000000000000001E-3</v>
      </c>
      <c r="G15" s="8" t="s">
        <v>218</v>
      </c>
      <c r="H15" s="8">
        <v>0.221</v>
      </c>
      <c r="I15" s="8" t="s">
        <v>223</v>
      </c>
      <c r="J15" s="8">
        <v>5.1999999999999998E-2</v>
      </c>
      <c r="K15" s="8" t="s">
        <v>230</v>
      </c>
      <c r="L15" s="8">
        <v>0.115</v>
      </c>
      <c r="M15" s="8" t="s">
        <v>236</v>
      </c>
      <c r="N15" s="8">
        <v>0.222</v>
      </c>
      <c r="O15" s="8" t="s">
        <v>236</v>
      </c>
      <c r="P15" s="8">
        <v>8.2000000000000007E-3</v>
      </c>
      <c r="Q15" s="8" t="s">
        <v>236</v>
      </c>
      <c r="R15" s="46">
        <v>1.0999999999999999E-2</v>
      </c>
      <c r="S15" s="46" t="s">
        <v>276</v>
      </c>
      <c r="T15" s="103">
        <v>2.8E-3</v>
      </c>
      <c r="U15" s="8" t="s">
        <v>236</v>
      </c>
      <c r="W15" s="103"/>
    </row>
    <row r="16" spans="1:24">
      <c r="A16" s="8" t="s">
        <v>172</v>
      </c>
      <c r="B16" s="36">
        <v>9.2999999999999999E-2</v>
      </c>
      <c r="C16" s="8" t="s">
        <v>201</v>
      </c>
      <c r="D16" s="170">
        <f>1.07/302</f>
        <v>3.5430463576158941E-3</v>
      </c>
      <c r="E16" s="166" t="s">
        <v>211</v>
      </c>
      <c r="F16" s="8">
        <v>1.2E-2</v>
      </c>
      <c r="G16" s="8" t="s">
        <v>217</v>
      </c>
      <c r="H16" s="8">
        <v>0.23300000000000001</v>
      </c>
      <c r="I16" s="8" t="s">
        <v>223</v>
      </c>
      <c r="J16" s="8">
        <v>0.27</v>
      </c>
      <c r="K16" s="8" t="s">
        <v>230</v>
      </c>
      <c r="L16" s="8">
        <v>0.125</v>
      </c>
      <c r="M16" s="8" t="s">
        <v>236</v>
      </c>
      <c r="N16" s="8">
        <v>0.53700000000000003</v>
      </c>
      <c r="O16" s="8" t="s">
        <v>236</v>
      </c>
      <c r="P16" s="8">
        <v>3.7</v>
      </c>
      <c r="Q16" s="8" t="s">
        <v>236</v>
      </c>
      <c r="R16" s="8">
        <v>0.02</v>
      </c>
      <c r="S16" s="16" t="s">
        <v>260</v>
      </c>
      <c r="T16" s="103">
        <v>3.1E-2</v>
      </c>
      <c r="U16" s="8" t="s">
        <v>236</v>
      </c>
      <c r="W16" s="103"/>
    </row>
    <row r="17" spans="1:26">
      <c r="A17" s="8" t="s">
        <v>173</v>
      </c>
      <c r="B17" s="9">
        <v>0.17</v>
      </c>
      <c r="C17" s="8" t="s">
        <v>201</v>
      </c>
      <c r="D17" s="170">
        <f>0.029/8.06</f>
        <v>3.5980148883374688E-3</v>
      </c>
      <c r="E17" s="166" t="s">
        <v>211</v>
      </c>
      <c r="F17" s="8">
        <v>1.9E-2</v>
      </c>
      <c r="G17" s="8" t="s">
        <v>217</v>
      </c>
      <c r="H17" s="8">
        <f>2.5*H16</f>
        <v>0.58250000000000002</v>
      </c>
      <c r="I17" s="16" t="s">
        <v>220</v>
      </c>
      <c r="J17" s="8">
        <v>0.24</v>
      </c>
      <c r="K17" s="8" t="s">
        <v>230</v>
      </c>
      <c r="L17" s="8">
        <v>0.20799999999999999</v>
      </c>
      <c r="M17" s="8" t="s">
        <v>236</v>
      </c>
      <c r="N17" s="8">
        <v>0.43099999999999999</v>
      </c>
      <c r="O17" s="8" t="s">
        <v>236</v>
      </c>
      <c r="P17" s="8">
        <v>4.97</v>
      </c>
      <c r="Q17" s="8" t="s">
        <v>236</v>
      </c>
      <c r="R17" s="46">
        <v>0.02</v>
      </c>
      <c r="S17" s="46" t="s">
        <v>258</v>
      </c>
      <c r="T17" s="103">
        <v>0.246</v>
      </c>
      <c r="U17" s="8" t="s">
        <v>236</v>
      </c>
      <c r="W17" s="103"/>
    </row>
    <row r="18" spans="1:26">
      <c r="A18" s="8" t="s">
        <v>174</v>
      </c>
      <c r="B18" s="36">
        <v>0.29099999999999998</v>
      </c>
      <c r="C18" s="8" t="s">
        <v>206</v>
      </c>
      <c r="D18" s="166">
        <v>8.9999999999999998E-4</v>
      </c>
      <c r="E18" s="166" t="s">
        <v>210</v>
      </c>
      <c r="F18" s="8">
        <v>1.4999999999999999E-2</v>
      </c>
      <c r="G18" s="8" t="s">
        <v>218</v>
      </c>
      <c r="H18" s="8">
        <v>0.32300000000000001</v>
      </c>
      <c r="I18" s="8" t="s">
        <v>223</v>
      </c>
      <c r="J18" s="8">
        <v>0.25</v>
      </c>
      <c r="K18" s="8" t="s">
        <v>230</v>
      </c>
      <c r="L18" s="8">
        <v>0.25900000000000001</v>
      </c>
      <c r="M18" s="8" t="s">
        <v>236</v>
      </c>
      <c r="N18" s="8">
        <v>1.43</v>
      </c>
      <c r="O18" s="8" t="s">
        <v>236</v>
      </c>
      <c r="P18" s="8">
        <v>9.5399999999999999E-2</v>
      </c>
      <c r="Q18" s="8" t="s">
        <v>236</v>
      </c>
      <c r="R18" s="46">
        <v>1.4999999999999999E-2</v>
      </c>
      <c r="S18" s="46" t="s">
        <v>276</v>
      </c>
      <c r="T18" s="103">
        <v>8.5000000000000006E-3</v>
      </c>
      <c r="U18" s="8" t="s">
        <v>236</v>
      </c>
      <c r="W18" s="103"/>
    </row>
    <row r="19" spans="1:26">
      <c r="A19" s="8" t="s">
        <v>175</v>
      </c>
      <c r="B19" s="9">
        <v>0.27</v>
      </c>
      <c r="C19" s="8" t="s">
        <v>207</v>
      </c>
      <c r="D19" s="166">
        <v>5.0000000000000001E-4</v>
      </c>
      <c r="E19" s="166" t="s">
        <v>210</v>
      </c>
      <c r="F19" s="8">
        <v>2.4E-2</v>
      </c>
      <c r="G19" s="8" t="s">
        <v>218</v>
      </c>
      <c r="H19" s="8">
        <v>0.36599999999999999</v>
      </c>
      <c r="I19" s="8" t="s">
        <v>223</v>
      </c>
      <c r="J19" s="8">
        <v>0.4</v>
      </c>
      <c r="K19" s="8" t="s">
        <v>230</v>
      </c>
      <c r="L19" s="8">
        <v>0.34100000000000003</v>
      </c>
      <c r="M19" s="8" t="s">
        <v>236</v>
      </c>
      <c r="N19" s="8">
        <v>1.54</v>
      </c>
      <c r="O19" s="8" t="s">
        <v>236</v>
      </c>
      <c r="P19" s="8">
        <v>3.6999999999999999E-4</v>
      </c>
      <c r="Q19" s="8" t="s">
        <v>236</v>
      </c>
      <c r="R19" s="46">
        <v>1.7000000000000001E-2</v>
      </c>
      <c r="S19" s="46" t="s">
        <v>276</v>
      </c>
      <c r="T19" s="103">
        <v>0.68</v>
      </c>
      <c r="U19" s="8" t="s">
        <v>236</v>
      </c>
      <c r="W19" s="103"/>
      <c r="X19" s="103"/>
      <c r="Y19" s="103"/>
    </row>
    <row r="20" spans="1:26">
      <c r="A20" s="8" t="s">
        <v>176</v>
      </c>
      <c r="B20" s="9">
        <v>0.41</v>
      </c>
      <c r="C20" s="8" t="s">
        <v>207</v>
      </c>
      <c r="D20" s="166">
        <v>1.1000000000000001E-3</v>
      </c>
      <c r="E20" s="166" t="s">
        <v>210</v>
      </c>
      <c r="F20" s="8">
        <v>0.03</v>
      </c>
      <c r="G20" s="8" t="s">
        <v>218</v>
      </c>
      <c r="H20" s="8">
        <v>0.54900000000000004</v>
      </c>
      <c r="I20" s="8" t="s">
        <v>223</v>
      </c>
      <c r="J20" s="8">
        <f>0.5*J22</f>
        <v>1.1000000000000001</v>
      </c>
      <c r="K20" s="167" t="s">
        <v>227</v>
      </c>
      <c r="L20" s="8">
        <v>0.42199999999999999</v>
      </c>
      <c r="M20" s="8" t="s">
        <v>236</v>
      </c>
      <c r="N20" s="8">
        <v>4.84</v>
      </c>
      <c r="O20" s="8" t="s">
        <v>236</v>
      </c>
      <c r="P20" s="8">
        <v>1.06E-2</v>
      </c>
      <c r="Q20" s="8" t="s">
        <v>236</v>
      </c>
      <c r="R20" s="46">
        <v>1.6E-2</v>
      </c>
      <c r="S20" s="46" t="s">
        <v>276</v>
      </c>
      <c r="T20" s="103">
        <v>0.02</v>
      </c>
      <c r="U20" s="8" t="s">
        <v>236</v>
      </c>
      <c r="W20" s="103"/>
      <c r="X20" s="103"/>
      <c r="Y20" s="103"/>
    </row>
    <row r="21" spans="1:26">
      <c r="A21" s="8" t="s">
        <v>177</v>
      </c>
      <c r="B21" s="9">
        <v>0.42</v>
      </c>
      <c r="C21" s="8" t="s">
        <v>207</v>
      </c>
      <c r="D21" s="166">
        <v>1.5E-3</v>
      </c>
      <c r="E21" s="166" t="s">
        <v>212</v>
      </c>
      <c r="F21" s="8">
        <v>4.1000000000000002E-2</v>
      </c>
      <c r="G21" s="8" t="s">
        <v>218</v>
      </c>
      <c r="H21" s="8">
        <v>0.496</v>
      </c>
      <c r="I21" s="8" t="s">
        <v>223</v>
      </c>
      <c r="J21" s="8">
        <f>0.7*J22</f>
        <v>1.54</v>
      </c>
      <c r="K21" s="167" t="s">
        <v>228</v>
      </c>
      <c r="L21" s="8">
        <v>0.502</v>
      </c>
      <c r="M21" s="8" t="s">
        <v>236</v>
      </c>
      <c r="N21" s="8">
        <v>7.8</v>
      </c>
      <c r="O21" s="8" t="s">
        <v>236</v>
      </c>
      <c r="P21" s="8">
        <v>1.1599999999999999E-2</v>
      </c>
      <c r="Q21" s="8" t="s">
        <v>236</v>
      </c>
      <c r="R21" s="46">
        <v>2.5000000000000001E-2</v>
      </c>
      <c r="S21" s="46" t="s">
        <v>276</v>
      </c>
      <c r="T21" s="103">
        <v>0.03</v>
      </c>
      <c r="U21" s="8" t="s">
        <v>236</v>
      </c>
      <c r="W21" s="103"/>
    </row>
    <row r="22" spans="1:26">
      <c r="A22" s="8" t="s">
        <v>178</v>
      </c>
      <c r="B22" s="36">
        <v>0.442</v>
      </c>
      <c r="C22" s="8" t="s">
        <v>204</v>
      </c>
      <c r="D22" s="166">
        <v>2.7000000000000001E-3</v>
      </c>
      <c r="E22" s="166" t="s">
        <v>210</v>
      </c>
      <c r="F22" s="122">
        <v>6.0999999999999999E-2</v>
      </c>
      <c r="G22" s="8" t="s">
        <v>219</v>
      </c>
      <c r="H22" s="8">
        <v>0.45900000000000002</v>
      </c>
      <c r="I22" s="8" t="s">
        <v>223</v>
      </c>
      <c r="J22" s="8">
        <v>2.2000000000000002</v>
      </c>
      <c r="K22" s="8" t="s">
        <v>230</v>
      </c>
      <c r="L22" s="8">
        <v>0.56999999999999995</v>
      </c>
      <c r="M22" s="8" t="s">
        <v>236</v>
      </c>
      <c r="N22" s="8">
        <v>11.5</v>
      </c>
      <c r="O22" s="8" t="s">
        <v>236</v>
      </c>
      <c r="P22" s="8">
        <v>1.11E-2</v>
      </c>
      <c r="Q22" s="8" t="s">
        <v>236</v>
      </c>
      <c r="R22" s="46">
        <v>3.1E-2</v>
      </c>
      <c r="S22" s="46" t="s">
        <v>276</v>
      </c>
      <c r="T22" s="103">
        <v>4.2999999999999997E-2</v>
      </c>
      <c r="U22" s="8" t="s">
        <v>236</v>
      </c>
      <c r="W22" s="103"/>
    </row>
    <row r="23" spans="1:26">
      <c r="A23" s="8" t="s">
        <v>179</v>
      </c>
      <c r="B23" s="36">
        <v>0.46700000000000003</v>
      </c>
      <c r="C23" s="8" t="s">
        <v>204</v>
      </c>
      <c r="D23" s="166">
        <v>8.2000000000000007E-3</v>
      </c>
      <c r="E23" s="166" t="s">
        <v>210</v>
      </c>
      <c r="F23" s="8">
        <v>6.9000000000000006E-2</v>
      </c>
      <c r="G23" s="8" t="s">
        <v>216</v>
      </c>
      <c r="H23" s="8">
        <v>0.499</v>
      </c>
      <c r="I23" s="8" t="s">
        <v>223</v>
      </c>
      <c r="J23" s="8">
        <v>3.1</v>
      </c>
      <c r="K23" s="8" t="s">
        <v>230</v>
      </c>
      <c r="L23" s="8">
        <v>0.60299999999999998</v>
      </c>
      <c r="M23" s="8" t="s">
        <v>236</v>
      </c>
      <c r="N23" s="8">
        <v>14.1</v>
      </c>
      <c r="O23" s="8" t="s">
        <v>236</v>
      </c>
      <c r="P23" s="8">
        <v>1.18E-2</v>
      </c>
      <c r="Q23" s="8" t="s">
        <v>236</v>
      </c>
      <c r="R23" s="46">
        <v>4.4999999999999998E-2</v>
      </c>
      <c r="S23" s="46" t="s">
        <v>276</v>
      </c>
      <c r="T23" s="103">
        <v>5.3999999999999999E-2</v>
      </c>
      <c r="U23" s="8" t="s">
        <v>236</v>
      </c>
      <c r="W23" s="103"/>
    </row>
    <row r="24" spans="1:26">
      <c r="A24" s="8" t="s">
        <v>180</v>
      </c>
      <c r="B24" s="9">
        <v>0.44</v>
      </c>
      <c r="C24" s="8" t="s">
        <v>207</v>
      </c>
      <c r="D24" s="166">
        <v>0.01</v>
      </c>
      <c r="E24" s="166" t="s">
        <v>210</v>
      </c>
      <c r="F24" s="8">
        <v>7.5999999999999998E-2</v>
      </c>
      <c r="G24" s="8" t="s">
        <v>218</v>
      </c>
      <c r="H24" s="8">
        <v>0.51800000000000002</v>
      </c>
      <c r="I24" s="8" t="s">
        <v>223</v>
      </c>
      <c r="J24" s="8">
        <f>0.7*J25</f>
        <v>2.52</v>
      </c>
      <c r="K24" s="167" t="s">
        <v>229</v>
      </c>
      <c r="L24" s="8">
        <v>0.61599999999999999</v>
      </c>
      <c r="M24" s="8" t="s">
        <v>236</v>
      </c>
      <c r="N24" s="8">
        <v>15.3</v>
      </c>
      <c r="O24" s="8" t="s">
        <v>236</v>
      </c>
      <c r="P24" s="8">
        <v>1.1900000000000001E-2</v>
      </c>
      <c r="Q24" s="8" t="s">
        <v>236</v>
      </c>
      <c r="R24" s="46">
        <v>3.6999999999999998E-2</v>
      </c>
      <c r="S24" s="46" t="s">
        <v>276</v>
      </c>
      <c r="T24" s="103">
        <v>0.06</v>
      </c>
      <c r="U24" s="8" t="s">
        <v>236</v>
      </c>
      <c r="W24" s="103"/>
    </row>
    <row r="25" spans="1:26">
      <c r="A25" s="8" t="s">
        <v>181</v>
      </c>
      <c r="B25" s="36">
        <v>0.38700000000000001</v>
      </c>
      <c r="C25" s="8" t="s">
        <v>204</v>
      </c>
      <c r="D25" s="166">
        <v>1.09E-2</v>
      </c>
      <c r="E25" s="166" t="s">
        <v>210</v>
      </c>
      <c r="F25" s="8">
        <v>8.1000000000000003E-2</v>
      </c>
      <c r="G25" s="8" t="s">
        <v>218</v>
      </c>
      <c r="H25" s="8">
        <v>0.43</v>
      </c>
      <c r="I25" s="8" t="s">
        <v>223</v>
      </c>
      <c r="J25" s="8">
        <v>3.6</v>
      </c>
      <c r="K25" s="8" t="s">
        <v>230</v>
      </c>
      <c r="L25" s="8">
        <v>0.64</v>
      </c>
      <c r="M25" s="8" t="s">
        <v>236</v>
      </c>
      <c r="N25" s="8">
        <v>18.8</v>
      </c>
      <c r="O25" s="8" t="s">
        <v>236</v>
      </c>
      <c r="P25" s="8">
        <v>1.2200000000000001E-2</v>
      </c>
      <c r="Q25" s="8" t="s">
        <v>236</v>
      </c>
      <c r="R25" s="46">
        <v>4.3999999999999997E-2</v>
      </c>
      <c r="S25" s="46" t="s">
        <v>276</v>
      </c>
      <c r="T25" s="103">
        <v>7.9000000000000001E-2</v>
      </c>
      <c r="U25" s="8" t="s">
        <v>236</v>
      </c>
      <c r="W25" s="103"/>
    </row>
    <row r="26" spans="1:26">
      <c r="A26" s="8" t="s">
        <v>183</v>
      </c>
      <c r="B26" s="9">
        <v>0.43</v>
      </c>
      <c r="C26" s="8" t="s">
        <v>204</v>
      </c>
      <c r="D26" s="166">
        <v>2.4E-2</v>
      </c>
      <c r="E26" s="166" t="s">
        <v>210</v>
      </c>
      <c r="F26" s="8">
        <v>0.14000000000000001</v>
      </c>
      <c r="G26" s="8" t="s">
        <v>218</v>
      </c>
      <c r="H26" s="8">
        <v>0.30099999999999999</v>
      </c>
      <c r="I26" s="8" t="s">
        <v>223</v>
      </c>
      <c r="J26" s="8">
        <v>6.6</v>
      </c>
      <c r="K26" s="8" t="s">
        <v>230</v>
      </c>
      <c r="L26" s="8">
        <v>0.63500000000000001</v>
      </c>
      <c r="M26" s="8" t="s">
        <v>236</v>
      </c>
      <c r="N26" s="8">
        <v>23.2</v>
      </c>
      <c r="O26" s="8" t="s">
        <v>236</v>
      </c>
      <c r="P26" s="8">
        <v>1.26E-2</v>
      </c>
      <c r="Q26" s="8" t="s">
        <v>236</v>
      </c>
      <c r="R26" s="46">
        <v>7.0999999999999994E-2</v>
      </c>
      <c r="S26" s="46" t="s">
        <v>276</v>
      </c>
      <c r="T26" s="103">
        <v>0.125</v>
      </c>
      <c r="U26" s="8" t="s">
        <v>236</v>
      </c>
      <c r="W26" s="103"/>
    </row>
    <row r="27" spans="1:26">
      <c r="A27" s="8" t="s">
        <v>184</v>
      </c>
      <c r="B27" s="36">
        <v>0.433</v>
      </c>
      <c r="C27" s="8" t="s">
        <v>204</v>
      </c>
      <c r="D27" s="166">
        <v>3.8300000000000001E-2</v>
      </c>
      <c r="E27" s="166" t="s">
        <v>211</v>
      </c>
      <c r="F27" s="8">
        <v>0.17</v>
      </c>
      <c r="G27" s="8" t="s">
        <v>218</v>
      </c>
      <c r="H27" s="8">
        <v>0.38</v>
      </c>
      <c r="I27" s="8" t="s">
        <v>223</v>
      </c>
      <c r="J27" s="8">
        <v>7.1</v>
      </c>
      <c r="K27" s="8" t="s">
        <v>230</v>
      </c>
      <c r="L27" s="8">
        <v>0.61699999999999999</v>
      </c>
      <c r="M27" s="8" t="s">
        <v>236</v>
      </c>
      <c r="N27" s="8">
        <v>24.1</v>
      </c>
      <c r="O27" s="8" t="s">
        <v>236</v>
      </c>
      <c r="P27" s="8">
        <v>1.2699999999999999E-2</v>
      </c>
      <c r="Q27" s="8" t="s">
        <v>236</v>
      </c>
      <c r="R27" s="46">
        <v>0.11</v>
      </c>
      <c r="S27" s="46" t="s">
        <v>276</v>
      </c>
      <c r="T27" s="103">
        <v>0.14899999999999999</v>
      </c>
      <c r="U27" s="8" t="s">
        <v>236</v>
      </c>
      <c r="W27" s="103"/>
    </row>
    <row r="28" spans="1:26">
      <c r="E28" s="166"/>
      <c r="J28" s="11"/>
      <c r="W28" s="103"/>
    </row>
    <row r="29" spans="1:26">
      <c r="M29" s="103"/>
      <c r="N29" s="103"/>
      <c r="O29" s="103"/>
      <c r="T29" s="103"/>
      <c r="V29" s="103"/>
      <c r="W29" s="103"/>
    </row>
    <row r="30" spans="1:26">
      <c r="M30" s="103"/>
      <c r="Q30" s="6"/>
      <c r="R30" s="6"/>
      <c r="S30" s="6"/>
      <c r="T30" s="6"/>
      <c r="U30" s="6"/>
      <c r="X30" s="6"/>
      <c r="Y30" s="6"/>
      <c r="Z30" s="6"/>
    </row>
    <row r="31" spans="1:26">
      <c r="M31" s="103"/>
      <c r="N31" s="16"/>
      <c r="Q31" s="6"/>
      <c r="R31" s="6"/>
      <c r="S31" s="6"/>
      <c r="T31" s="6"/>
      <c r="U31" s="6"/>
      <c r="X31" s="6"/>
      <c r="Y31" s="6"/>
      <c r="Z31" s="6"/>
    </row>
    <row r="32" spans="1:26">
      <c r="M32" s="11"/>
      <c r="Q32" s="6"/>
      <c r="R32" s="6"/>
      <c r="S32" s="6"/>
      <c r="T32" s="6"/>
      <c r="U32" s="6"/>
      <c r="X32" s="6"/>
      <c r="Y32" s="6"/>
      <c r="Z32" s="6"/>
    </row>
    <row r="33" spans="13:26">
      <c r="M33" s="11"/>
      <c r="Q33" s="6"/>
      <c r="R33" s="6"/>
      <c r="S33" s="6"/>
      <c r="T33" s="6"/>
      <c r="U33" s="6"/>
      <c r="X33" s="6"/>
      <c r="Y33" s="6"/>
      <c r="Z33" s="6"/>
    </row>
    <row r="34" spans="13:26">
      <c r="M34" s="11"/>
      <c r="Q34" s="6"/>
      <c r="R34" s="6"/>
      <c r="S34" s="6"/>
      <c r="T34" s="6"/>
      <c r="U34" s="6"/>
      <c r="X34" s="6"/>
      <c r="Y34" s="6"/>
      <c r="Z34" s="6"/>
    </row>
    <row r="35" spans="13:26">
      <c r="M35" s="11"/>
      <c r="Q35" s="6"/>
      <c r="R35" s="6"/>
      <c r="S35" s="6"/>
      <c r="T35" s="6"/>
      <c r="U35" s="6"/>
      <c r="X35" s="6"/>
      <c r="Y35" s="6"/>
      <c r="Z35" s="6"/>
    </row>
    <row r="36" spans="13:26">
      <c r="M36" s="11"/>
      <c r="Q36" s="6"/>
      <c r="R36" s="6"/>
      <c r="S36" s="6"/>
      <c r="T36" s="6"/>
      <c r="U36" s="6"/>
      <c r="X36" s="6"/>
      <c r="Y36" s="6"/>
      <c r="Z36" s="6"/>
    </row>
    <row r="37" spans="13:26">
      <c r="M37" s="11"/>
      <c r="Q37" s="6"/>
      <c r="R37" s="6"/>
      <c r="S37" s="6"/>
      <c r="T37" s="6"/>
      <c r="U37" s="6"/>
      <c r="X37" s="6"/>
      <c r="Y37" s="6"/>
      <c r="Z37" s="6"/>
    </row>
    <row r="38" spans="13:26">
      <c r="M38" s="11"/>
      <c r="Q38" s="6"/>
      <c r="R38" s="6"/>
      <c r="S38" s="6"/>
      <c r="T38" s="6"/>
      <c r="U38" s="6"/>
      <c r="X38" s="6"/>
      <c r="Y38" s="6"/>
      <c r="Z38" s="6"/>
    </row>
    <row r="39" spans="13:26">
      <c r="M39" s="11"/>
      <c r="Q39" s="6"/>
      <c r="R39" s="6"/>
      <c r="S39" s="6"/>
      <c r="T39" s="6"/>
      <c r="U39" s="6"/>
      <c r="X39" s="6"/>
      <c r="Y39" s="6"/>
      <c r="Z39" s="6"/>
    </row>
    <row r="40" spans="13:26">
      <c r="M40" s="11"/>
      <c r="Q40" s="6"/>
      <c r="R40" s="6"/>
      <c r="S40" s="6"/>
      <c r="T40" s="6"/>
      <c r="U40" s="6"/>
      <c r="X40" s="6"/>
      <c r="Y40" s="6"/>
      <c r="Z40" s="6"/>
    </row>
    <row r="41" spans="13:26">
      <c r="M41" s="11"/>
      <c r="Q41" s="6"/>
      <c r="R41" s="6"/>
      <c r="S41" s="6"/>
      <c r="T41" s="6"/>
      <c r="U41" s="6"/>
      <c r="X41" s="6"/>
      <c r="Y41" s="6"/>
      <c r="Z41" s="6"/>
    </row>
    <row r="42" spans="13:26">
      <c r="M42" s="11"/>
      <c r="Q42" s="6"/>
      <c r="R42" s="6"/>
      <c r="S42" s="6"/>
      <c r="T42" s="6"/>
      <c r="U42" s="6"/>
      <c r="X42" s="6"/>
      <c r="Y42" s="6"/>
      <c r="Z42" s="6"/>
    </row>
    <row r="43" spans="13:26">
      <c r="M43" s="11"/>
      <c r="Q43" s="6"/>
      <c r="R43" s="6"/>
      <c r="S43" s="6"/>
      <c r="T43" s="6"/>
      <c r="U43" s="6"/>
      <c r="X43" s="6"/>
      <c r="Y43" s="6"/>
      <c r="Z43" s="6"/>
    </row>
    <row r="44" spans="13:26">
      <c r="M44" s="11"/>
      <c r="Q44" s="6"/>
      <c r="R44" s="6"/>
      <c r="S44" s="6"/>
      <c r="T44" s="6"/>
      <c r="U44" s="6"/>
      <c r="X44" s="6"/>
      <c r="Y44" s="6"/>
      <c r="Z44" s="6"/>
    </row>
    <row r="45" spans="13:26">
      <c r="M45" s="11"/>
      <c r="Q45" s="6"/>
      <c r="R45" s="6"/>
      <c r="S45" s="6"/>
      <c r="T45" s="6"/>
      <c r="U45" s="6"/>
      <c r="X45" s="6"/>
      <c r="Y45" s="6"/>
      <c r="Z45" s="6"/>
    </row>
    <row r="46" spans="13:26">
      <c r="M46" s="11"/>
      <c r="Q46" s="6"/>
      <c r="R46" s="6"/>
      <c r="S46" s="6"/>
      <c r="T46" s="6"/>
      <c r="U46" s="6"/>
      <c r="X46" s="6"/>
      <c r="Y46" s="6"/>
      <c r="Z46" s="6"/>
    </row>
    <row r="47" spans="13:26">
      <c r="M47" s="11"/>
      <c r="Q47" s="6"/>
      <c r="R47" s="6"/>
      <c r="S47" s="6"/>
      <c r="T47" s="6"/>
      <c r="U47" s="6"/>
      <c r="X47" s="6"/>
      <c r="Y47" s="6"/>
      <c r="Z47" s="6"/>
    </row>
    <row r="48" spans="13:26">
      <c r="M48" s="11"/>
      <c r="Q48" s="6"/>
      <c r="R48" s="6"/>
      <c r="S48" s="6"/>
      <c r="T48" s="6"/>
      <c r="U48" s="6"/>
      <c r="X48" s="6"/>
      <c r="Y48" s="6"/>
      <c r="Z48" s="6"/>
    </row>
    <row r="49" spans="12:26">
      <c r="M49" s="11"/>
      <c r="Q49" s="6"/>
      <c r="R49" s="6"/>
      <c r="S49" s="6"/>
      <c r="T49" s="6"/>
      <c r="U49" s="6"/>
      <c r="X49" s="6"/>
      <c r="Y49" s="6"/>
      <c r="Z49" s="6"/>
    </row>
    <row r="50" spans="12:26">
      <c r="M50" s="11"/>
      <c r="Q50" s="6"/>
      <c r="R50" s="6"/>
      <c r="S50" s="6"/>
      <c r="T50" s="6"/>
      <c r="U50" s="6"/>
      <c r="X50" s="6"/>
      <c r="Y50" s="6"/>
      <c r="Z50" s="6"/>
    </row>
    <row r="51" spans="12:26">
      <c r="M51" s="11"/>
      <c r="Q51" s="6"/>
      <c r="R51" s="6"/>
      <c r="S51" s="6"/>
      <c r="T51" s="6"/>
      <c r="U51" s="6"/>
      <c r="X51" s="6"/>
      <c r="Y51" s="6"/>
      <c r="Z51" s="6"/>
    </row>
    <row r="52" spans="12:26">
      <c r="M52" s="11"/>
      <c r="Q52" s="6"/>
      <c r="R52" s="6"/>
      <c r="S52" s="6"/>
      <c r="T52" s="6"/>
      <c r="U52" s="6"/>
      <c r="X52" s="6"/>
      <c r="Y52" s="6"/>
      <c r="Z52" s="6"/>
    </row>
    <row r="53" spans="12:26">
      <c r="M53" s="11"/>
      <c r="Q53" s="6"/>
      <c r="R53" s="6"/>
      <c r="S53" s="6"/>
      <c r="T53" s="6"/>
      <c r="U53" s="6"/>
      <c r="X53" s="6"/>
      <c r="Y53" s="6"/>
      <c r="Z53" s="6"/>
    </row>
    <row r="54" spans="12:26">
      <c r="M54" s="11"/>
      <c r="Q54" s="6"/>
      <c r="R54" s="6"/>
      <c r="S54" s="6"/>
      <c r="T54" s="6"/>
      <c r="U54" s="6"/>
      <c r="X54" s="6"/>
      <c r="Y54" s="6"/>
      <c r="Z54" s="6"/>
    </row>
    <row r="55" spans="12:26">
      <c r="M55" s="11"/>
      <c r="Q55" s="6"/>
      <c r="R55" s="6"/>
      <c r="S55" s="6"/>
      <c r="T55" s="6"/>
      <c r="U55" s="6"/>
      <c r="X55" s="6"/>
      <c r="Y55" s="6"/>
      <c r="Z55" s="6"/>
    </row>
    <row r="56" spans="12:26">
      <c r="Q56" s="6"/>
      <c r="R56" s="6"/>
      <c r="S56" s="6"/>
      <c r="T56" s="6"/>
      <c r="U56" s="6"/>
      <c r="X56" s="6"/>
      <c r="Y56" s="6"/>
      <c r="Z56" s="6"/>
    </row>
    <row r="57" spans="12:26">
      <c r="Q57" s="6"/>
      <c r="R57" s="6"/>
      <c r="S57" s="6"/>
      <c r="T57" s="6"/>
      <c r="U57" s="6"/>
      <c r="X57" s="6"/>
      <c r="Y57" s="6"/>
      <c r="Z57" s="6"/>
    </row>
    <row r="58" spans="12:26">
      <c r="Q58" s="6"/>
      <c r="R58" s="6"/>
      <c r="S58" s="6"/>
      <c r="T58" s="6"/>
      <c r="U58" s="6"/>
      <c r="X58" s="6"/>
      <c r="Y58" s="6"/>
      <c r="Z58" s="6"/>
    </row>
    <row r="59" spans="12:26">
      <c r="Q59" s="6"/>
      <c r="R59" s="6"/>
      <c r="S59" s="6"/>
      <c r="T59" s="6"/>
      <c r="U59" s="6"/>
      <c r="X59" s="6"/>
      <c r="Y59" s="6"/>
      <c r="Z59" s="6"/>
    </row>
    <row r="60" spans="12:26">
      <c r="Q60" s="6"/>
      <c r="R60" s="6"/>
      <c r="S60" s="6"/>
      <c r="T60" s="6"/>
      <c r="U60" s="6"/>
      <c r="X60" s="103"/>
      <c r="Y60" s="103"/>
      <c r="Z60" s="103"/>
    </row>
    <row r="61" spans="12:26">
      <c r="Q61" s="6"/>
      <c r="R61" s="6"/>
      <c r="S61" s="6"/>
      <c r="T61" s="6"/>
      <c r="U61" s="6"/>
      <c r="X61" s="103"/>
      <c r="Y61" s="103"/>
      <c r="Z61" s="103"/>
    </row>
    <row r="62" spans="12:26">
      <c r="Q62" s="6"/>
      <c r="R62" s="6"/>
      <c r="S62" s="6"/>
      <c r="T62" s="6"/>
      <c r="U62" s="6"/>
      <c r="X62" s="6"/>
      <c r="Y62" s="6"/>
      <c r="Z62" s="6"/>
    </row>
    <row r="63" spans="12:26">
      <c r="Q63" s="6"/>
      <c r="R63" s="6"/>
      <c r="S63" s="6"/>
      <c r="T63" s="6"/>
      <c r="U63" s="6"/>
      <c r="X63" s="6"/>
      <c r="Y63" s="6"/>
      <c r="Z63" s="6"/>
    </row>
    <row r="64" spans="12:26">
      <c r="L64" s="103"/>
      <c r="Q64" s="6"/>
      <c r="R64" s="6"/>
      <c r="S64" s="6"/>
      <c r="T64" s="6"/>
      <c r="U64" s="6"/>
      <c r="X64" s="6"/>
      <c r="Y64" s="6"/>
      <c r="Z64" s="6"/>
    </row>
    <row r="65" spans="12:26">
      <c r="L65" s="103"/>
      <c r="Q65" s="6"/>
      <c r="R65" s="6"/>
      <c r="S65" s="6"/>
      <c r="T65" s="6"/>
      <c r="U65" s="6"/>
      <c r="X65" s="6"/>
      <c r="Y65" s="6"/>
      <c r="Z65" s="6"/>
    </row>
    <row r="66" spans="12:26">
      <c r="L66" s="103"/>
      <c r="Q66" s="6"/>
      <c r="R66" s="6"/>
      <c r="S66" s="6"/>
      <c r="T66" s="6"/>
      <c r="U66" s="6"/>
      <c r="X66" s="6"/>
      <c r="Y66" s="6"/>
      <c r="Z66" s="6"/>
    </row>
    <row r="67" spans="12:26">
      <c r="L67" s="103"/>
      <c r="Q67" s="6"/>
      <c r="R67" s="6"/>
      <c r="S67" s="6"/>
      <c r="T67" s="6"/>
      <c r="U67" s="6"/>
      <c r="X67" s="6"/>
      <c r="Y67" s="6"/>
      <c r="Z67" s="6"/>
    </row>
    <row r="68" spans="12:26">
      <c r="L68" s="103"/>
      <c r="Q68" s="103"/>
      <c r="R68" s="103"/>
      <c r="S68" s="103"/>
      <c r="T68" s="103"/>
      <c r="U68" s="103"/>
      <c r="X68" s="103"/>
      <c r="Y68" s="103"/>
      <c r="Z68" s="103"/>
    </row>
    <row r="69" spans="12:26">
      <c r="L69" s="103"/>
      <c r="N69" s="6"/>
      <c r="O69" s="6"/>
      <c r="P69" s="6"/>
      <c r="Q69" s="6"/>
      <c r="R69" s="6"/>
      <c r="S69" s="6"/>
      <c r="T69" s="6"/>
      <c r="U69" s="6"/>
    </row>
  </sheetData>
  <mergeCells count="10">
    <mergeCell ref="J2:K2"/>
    <mergeCell ref="B2:C2"/>
    <mergeCell ref="D2:E2"/>
    <mergeCell ref="F2:G2"/>
    <mergeCell ref="H2:I2"/>
    <mergeCell ref="R2:S2"/>
    <mergeCell ref="T2:U2"/>
    <mergeCell ref="L2:M2"/>
    <mergeCell ref="N2:O2"/>
    <mergeCell ref="P2:Q2"/>
  </mergeCells>
  <phoneticPr fontId="7" type="noConversion"/>
  <pageMargins left="0.7" right="0.7" top="0.75" bottom="0.75" header="0.3" footer="0.3"/>
  <pageSetup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AD33A-5E33-5743-9721-32DE9A775EB6}">
  <dimension ref="A1:L59"/>
  <sheetViews>
    <sheetView zoomScaleNormal="100" workbookViewId="0">
      <selection activeCell="F11" sqref="F11"/>
    </sheetView>
  </sheetViews>
  <sheetFormatPr baseColWidth="10" defaultRowHeight="16"/>
  <cols>
    <col min="1" max="1" width="10.83203125" style="1"/>
    <col min="2" max="2" width="14.6640625" style="1" bestFit="1" customWidth="1"/>
    <col min="3" max="3" width="11.33203125" style="1" customWidth="1"/>
    <col min="4" max="4" width="14.6640625" style="1" bestFit="1" customWidth="1"/>
    <col min="5" max="5" width="11.1640625" style="1" customWidth="1"/>
    <col min="6" max="6" width="14.6640625" style="1" bestFit="1" customWidth="1"/>
    <col min="7" max="7" width="12.1640625" style="1" customWidth="1"/>
    <col min="8" max="8" width="14.6640625" style="5" bestFit="1" customWidth="1"/>
    <col min="9" max="9" width="10.83203125" style="5"/>
    <col min="10" max="10" width="15" style="5" customWidth="1"/>
    <col min="11" max="16384" width="10.83203125" style="5"/>
  </cols>
  <sheetData>
    <row r="1" spans="1:12" s="103" customFormat="1" ht="17" thickBot="1">
      <c r="A1" s="109" t="s">
        <v>546</v>
      </c>
      <c r="B1" s="109"/>
      <c r="C1" s="109"/>
      <c r="D1" s="133"/>
      <c r="E1" s="133"/>
      <c r="F1" s="133"/>
      <c r="G1" s="133"/>
      <c r="H1" s="171"/>
      <c r="I1" s="171"/>
      <c r="J1" s="171"/>
      <c r="K1" s="171"/>
    </row>
    <row r="2" spans="1:12" s="103" customFormat="1">
      <c r="A2" s="11"/>
      <c r="B2" s="187" t="s">
        <v>246</v>
      </c>
      <c r="C2" s="187"/>
      <c r="D2" s="204" t="s">
        <v>388</v>
      </c>
      <c r="E2" s="204"/>
      <c r="F2" s="204" t="s">
        <v>262</v>
      </c>
      <c r="G2" s="205"/>
      <c r="H2" s="206" t="s">
        <v>272</v>
      </c>
      <c r="I2" s="206"/>
      <c r="J2" s="206" t="s">
        <v>274</v>
      </c>
      <c r="K2" s="206"/>
    </row>
    <row r="3" spans="1:12" s="103" customFormat="1" ht="17" thickBot="1">
      <c r="A3" s="25" t="s">
        <v>6</v>
      </c>
      <c r="B3" s="51" t="s">
        <v>268</v>
      </c>
      <c r="C3" s="25" t="s">
        <v>200</v>
      </c>
      <c r="D3" s="51" t="s">
        <v>268</v>
      </c>
      <c r="E3" s="25" t="s">
        <v>200</v>
      </c>
      <c r="F3" s="51" t="s">
        <v>268</v>
      </c>
      <c r="G3" s="25" t="s">
        <v>200</v>
      </c>
      <c r="H3" s="47" t="s">
        <v>268</v>
      </c>
      <c r="I3" s="111" t="s">
        <v>200</v>
      </c>
      <c r="J3" s="47" t="s">
        <v>268</v>
      </c>
      <c r="K3" s="111" t="s">
        <v>200</v>
      </c>
      <c r="L3" s="172"/>
    </row>
    <row r="4" spans="1:12" s="103" customFormat="1" ht="17" thickTop="1">
      <c r="A4" s="8" t="s">
        <v>160</v>
      </c>
      <c r="B4" s="46">
        <v>8.7999999999999995E-2</v>
      </c>
      <c r="C4" s="173" t="s">
        <v>263</v>
      </c>
      <c r="D4" s="46">
        <v>9.58</v>
      </c>
      <c r="E4" s="46" t="s">
        <v>264</v>
      </c>
      <c r="F4" s="46">
        <v>57</v>
      </c>
      <c r="G4" s="46" t="s">
        <v>265</v>
      </c>
      <c r="H4" s="46">
        <v>0.63500000000000001</v>
      </c>
      <c r="I4" s="46" t="s">
        <v>271</v>
      </c>
      <c r="L4" s="11"/>
    </row>
    <row r="5" spans="1:12" s="103" customFormat="1">
      <c r="A5" s="8" t="s">
        <v>161</v>
      </c>
      <c r="B5" s="46">
        <v>1.2</v>
      </c>
      <c r="C5" s="173" t="s">
        <v>263</v>
      </c>
      <c r="D5" s="46">
        <v>22.6</v>
      </c>
      <c r="E5" s="46" t="s">
        <v>264</v>
      </c>
      <c r="F5" s="46">
        <v>2074</v>
      </c>
      <c r="G5" s="46" t="s">
        <v>265</v>
      </c>
      <c r="H5" s="46">
        <v>6.9889999999999999</v>
      </c>
      <c r="I5" s="46" t="s">
        <v>271</v>
      </c>
      <c r="L5" s="11"/>
    </row>
    <row r="6" spans="1:12" s="103" customFormat="1">
      <c r="A6" s="8" t="s">
        <v>162</v>
      </c>
      <c r="B6" s="46">
        <v>1.37E-2</v>
      </c>
      <c r="C6" s="173" t="s">
        <v>263</v>
      </c>
      <c r="D6" s="46">
        <v>7.0000000000000007E-2</v>
      </c>
      <c r="E6" s="46" t="s">
        <v>264</v>
      </c>
      <c r="F6" s="46">
        <v>5.49</v>
      </c>
      <c r="G6" s="46" t="s">
        <v>265</v>
      </c>
      <c r="H6" s="46">
        <v>8.5000000000000006E-2</v>
      </c>
      <c r="I6" s="46" t="s">
        <v>271</v>
      </c>
      <c r="L6" s="11"/>
    </row>
    <row r="7" spans="1:12" s="103" customFormat="1">
      <c r="A7" s="8" t="s">
        <v>163</v>
      </c>
      <c r="B7" s="46">
        <v>4.7000000000000002E-3</v>
      </c>
      <c r="C7" s="173" t="s">
        <v>263</v>
      </c>
      <c r="D7" s="46">
        <v>0.3</v>
      </c>
      <c r="E7" s="46" t="s">
        <v>264</v>
      </c>
      <c r="F7" s="46">
        <v>2.39</v>
      </c>
      <c r="G7" s="46" t="s">
        <v>265</v>
      </c>
      <c r="H7" s="46">
        <v>2.1000000000000001E-2</v>
      </c>
      <c r="I7" s="46" t="s">
        <v>271</v>
      </c>
      <c r="L7" s="11"/>
    </row>
    <row r="8" spans="1:12" s="103" customFormat="1">
      <c r="A8" s="8" t="s">
        <v>164</v>
      </c>
      <c r="B8" s="46">
        <v>1.38E-2</v>
      </c>
      <c r="C8" s="173" t="s">
        <v>263</v>
      </c>
      <c r="D8" s="46">
        <v>9.7000000000000003E-2</v>
      </c>
      <c r="E8" s="46" t="s">
        <v>264</v>
      </c>
      <c r="F8" s="34">
        <v>0.54500000000000004</v>
      </c>
      <c r="G8" s="46" t="s">
        <v>265</v>
      </c>
      <c r="H8" s="46">
        <v>4.1000000000000002E-2</v>
      </c>
      <c r="I8" s="46" t="s">
        <v>271</v>
      </c>
      <c r="L8" s="11"/>
    </row>
    <row r="9" spans="1:12" s="103" customFormat="1">
      <c r="A9" s="8" t="s">
        <v>165</v>
      </c>
      <c r="B9" s="46">
        <v>0.21</v>
      </c>
      <c r="C9" s="173" t="s">
        <v>263</v>
      </c>
      <c r="D9" s="46">
        <v>1.22</v>
      </c>
      <c r="E9" s="46" t="s">
        <v>264</v>
      </c>
      <c r="F9" s="46">
        <v>7.74</v>
      </c>
      <c r="G9" s="46" t="s">
        <v>265</v>
      </c>
      <c r="H9" s="46">
        <v>0.71299999999999997</v>
      </c>
      <c r="I9" s="46" t="s">
        <v>271</v>
      </c>
      <c r="L9" s="11"/>
    </row>
    <row r="10" spans="1:12" s="103" customFormat="1">
      <c r="A10" s="8" t="s">
        <v>166</v>
      </c>
      <c r="B10" s="46">
        <v>0.23400000000000001</v>
      </c>
      <c r="C10" s="173" t="s">
        <v>263</v>
      </c>
      <c r="D10" s="46">
        <v>1.84</v>
      </c>
      <c r="E10" s="46" t="s">
        <v>264</v>
      </c>
      <c r="F10" s="46">
        <v>17.96</v>
      </c>
      <c r="G10" s="46" t="s">
        <v>265</v>
      </c>
      <c r="H10" s="46">
        <v>0.68700000000000006</v>
      </c>
      <c r="I10" s="46" t="s">
        <v>271</v>
      </c>
      <c r="L10" s="11"/>
    </row>
    <row r="11" spans="1:12" s="103" customFormat="1">
      <c r="A11" s="8" t="s">
        <v>167</v>
      </c>
      <c r="B11" s="46">
        <v>0.77200000000000002</v>
      </c>
      <c r="C11" s="173" t="s">
        <v>263</v>
      </c>
      <c r="D11" s="46">
        <v>6.01</v>
      </c>
      <c r="E11" s="46" t="s">
        <v>264</v>
      </c>
      <c r="F11" s="46">
        <v>39.03</v>
      </c>
      <c r="G11" s="46" t="s">
        <v>265</v>
      </c>
      <c r="H11" s="46">
        <v>1.7749999999999999</v>
      </c>
      <c r="I11" s="46" t="s">
        <v>271</v>
      </c>
      <c r="J11" s="46">
        <v>0.61299999999999999</v>
      </c>
      <c r="K11" s="46" t="s">
        <v>271</v>
      </c>
      <c r="L11" s="11"/>
    </row>
    <row r="12" spans="1:12" s="103" customFormat="1">
      <c r="A12" s="8" t="s">
        <v>168</v>
      </c>
      <c r="B12" s="46">
        <v>2.3199999999999998E-2</v>
      </c>
      <c r="C12" s="173" t="s">
        <v>263</v>
      </c>
      <c r="D12" s="46">
        <v>0.3</v>
      </c>
      <c r="E12" s="106" t="s">
        <v>383</v>
      </c>
      <c r="F12" s="46">
        <v>12.91</v>
      </c>
      <c r="G12" s="46" t="s">
        <v>265</v>
      </c>
      <c r="H12" s="46">
        <v>7.0999999999999994E-2</v>
      </c>
      <c r="I12" s="46" t="s">
        <v>271</v>
      </c>
      <c r="J12" s="46"/>
      <c r="K12" s="46"/>
      <c r="L12" s="11"/>
    </row>
    <row r="13" spans="1:12" s="103" customFormat="1">
      <c r="A13" s="8" t="s">
        <v>169</v>
      </c>
      <c r="B13" s="46">
        <v>0.13100000000000001</v>
      </c>
      <c r="C13" s="173" t="s">
        <v>263</v>
      </c>
      <c r="D13" s="46">
        <v>1.17</v>
      </c>
      <c r="E13" s="46" t="s">
        <v>264</v>
      </c>
      <c r="F13" s="46"/>
      <c r="G13" s="46"/>
      <c r="H13" s="46">
        <v>0.27600000000000002</v>
      </c>
      <c r="I13" s="46" t="s">
        <v>271</v>
      </c>
      <c r="J13" s="46">
        <v>9.2799999999999994E-2</v>
      </c>
      <c r="K13" s="46" t="s">
        <v>271</v>
      </c>
      <c r="L13" s="11"/>
    </row>
    <row r="14" spans="1:12" s="103" customFormat="1">
      <c r="A14" s="8" t="s">
        <v>170</v>
      </c>
      <c r="B14" s="46">
        <v>9.8000000000000007</v>
      </c>
      <c r="C14" s="173" t="s">
        <v>263</v>
      </c>
      <c r="D14" s="46">
        <v>115</v>
      </c>
      <c r="E14" s="46" t="s">
        <v>264</v>
      </c>
      <c r="F14" s="46">
        <v>245</v>
      </c>
      <c r="G14" s="46" t="s">
        <v>265</v>
      </c>
      <c r="H14" s="46">
        <v>21.1</v>
      </c>
      <c r="I14" s="46" t="s">
        <v>271</v>
      </c>
      <c r="J14" s="46">
        <v>7.25</v>
      </c>
      <c r="K14" s="46" t="s">
        <v>271</v>
      </c>
      <c r="L14" s="11"/>
    </row>
    <row r="15" spans="1:12" s="103" customFormat="1">
      <c r="A15" s="8" t="s">
        <v>171</v>
      </c>
      <c r="B15" s="46">
        <v>0.71299999999999997</v>
      </c>
      <c r="C15" s="173" t="s">
        <v>263</v>
      </c>
      <c r="D15" s="46">
        <v>6.62</v>
      </c>
      <c r="E15" s="46" t="s">
        <v>264</v>
      </c>
      <c r="F15" s="46">
        <v>19.07</v>
      </c>
      <c r="G15" s="46" t="s">
        <v>265</v>
      </c>
      <c r="H15" s="46">
        <v>1.3540000000000001</v>
      </c>
      <c r="I15" s="46" t="s">
        <v>271</v>
      </c>
      <c r="J15" s="46">
        <v>0.45700000000000002</v>
      </c>
      <c r="K15" s="46" t="s">
        <v>271</v>
      </c>
      <c r="L15" s="11"/>
    </row>
    <row r="16" spans="1:12" s="103" customFormat="1">
      <c r="A16" s="8" t="s">
        <v>172</v>
      </c>
      <c r="B16" s="46">
        <v>7.94</v>
      </c>
      <c r="C16" s="173" t="s">
        <v>263</v>
      </c>
      <c r="D16" s="46">
        <v>66.5</v>
      </c>
      <c r="E16" s="46" t="s">
        <v>264</v>
      </c>
      <c r="F16" s="46">
        <v>131</v>
      </c>
      <c r="G16" s="46" t="s">
        <v>265</v>
      </c>
      <c r="H16" s="46">
        <v>11.2</v>
      </c>
      <c r="I16" s="46" t="s">
        <v>271</v>
      </c>
      <c r="J16" s="46">
        <v>3.82</v>
      </c>
      <c r="K16" s="46" t="s">
        <v>271</v>
      </c>
      <c r="L16" s="11"/>
    </row>
    <row r="17" spans="1:12" s="103" customFormat="1">
      <c r="A17" s="8" t="s">
        <v>173</v>
      </c>
      <c r="B17" s="46">
        <v>0.19900000000000001</v>
      </c>
      <c r="C17" s="173" t="s">
        <v>263</v>
      </c>
      <c r="D17" s="46">
        <v>1.92</v>
      </c>
      <c r="E17" s="46" t="s">
        <v>264</v>
      </c>
      <c r="F17" s="46">
        <v>3.26</v>
      </c>
      <c r="G17" s="46" t="s">
        <v>265</v>
      </c>
      <c r="H17" s="46">
        <v>0.309</v>
      </c>
      <c r="I17" s="46" t="s">
        <v>271</v>
      </c>
      <c r="J17" s="46"/>
      <c r="K17" s="46"/>
      <c r="L17" s="11"/>
    </row>
    <row r="18" spans="1:12" s="103" customFormat="1">
      <c r="A18" s="8" t="s">
        <v>174</v>
      </c>
      <c r="B18" s="46">
        <v>0.27</v>
      </c>
      <c r="C18" s="173" t="s">
        <v>263</v>
      </c>
      <c r="D18" s="46">
        <v>2.5</v>
      </c>
      <c r="E18" s="46" t="s">
        <v>264</v>
      </c>
      <c r="F18" s="46">
        <v>4.43</v>
      </c>
      <c r="G18" s="46" t="s">
        <v>265</v>
      </c>
      <c r="H18" s="46">
        <v>0.44400000000000001</v>
      </c>
      <c r="I18" s="46" t="s">
        <v>271</v>
      </c>
      <c r="J18" s="46">
        <v>0.14799999999999999</v>
      </c>
      <c r="K18" s="46" t="s">
        <v>271</v>
      </c>
      <c r="L18" s="11"/>
    </row>
    <row r="19" spans="1:12" s="103" customFormat="1">
      <c r="A19" s="8" t="s">
        <v>175</v>
      </c>
      <c r="B19" s="46">
        <v>0.107</v>
      </c>
      <c r="C19" s="173" t="s">
        <v>263</v>
      </c>
      <c r="D19" s="46">
        <v>0.91</v>
      </c>
      <c r="E19" s="46" t="s">
        <v>264</v>
      </c>
      <c r="F19" s="46">
        <v>1.1000000000000001</v>
      </c>
      <c r="G19" s="46" t="s">
        <v>265</v>
      </c>
      <c r="H19" s="46">
        <v>0.16800000000000001</v>
      </c>
      <c r="I19" s="46" t="s">
        <v>271</v>
      </c>
      <c r="J19" s="46">
        <v>5.6300000000000003E-2</v>
      </c>
      <c r="K19" s="46" t="s">
        <v>271</v>
      </c>
      <c r="L19" s="11"/>
    </row>
    <row r="20" spans="1:12" s="103" customFormat="1">
      <c r="A20" s="8" t="s">
        <v>176</v>
      </c>
      <c r="B20" s="46">
        <v>0.39500000000000002</v>
      </c>
      <c r="C20" s="173" t="s">
        <v>263</v>
      </c>
      <c r="D20" s="46">
        <v>3.65</v>
      </c>
      <c r="E20" s="46" t="s">
        <v>264</v>
      </c>
      <c r="F20" s="46">
        <v>4.3099999999999996</v>
      </c>
      <c r="G20" s="46" t="s">
        <v>265</v>
      </c>
      <c r="H20" s="46">
        <v>0.59599999999999997</v>
      </c>
      <c r="I20" s="46" t="s">
        <v>271</v>
      </c>
      <c r="J20" s="46">
        <v>0.19900000000000001</v>
      </c>
      <c r="K20" s="46" t="s">
        <v>271</v>
      </c>
      <c r="L20" s="11"/>
    </row>
    <row r="21" spans="1:12" s="103" customFormat="1">
      <c r="A21" s="8" t="s">
        <v>177</v>
      </c>
      <c r="B21" s="46">
        <v>7.4999999999999997E-2</v>
      </c>
      <c r="C21" s="173" t="s">
        <v>263</v>
      </c>
      <c r="D21" s="46">
        <v>0.71299999999999997</v>
      </c>
      <c r="E21" s="46" t="s">
        <v>264</v>
      </c>
      <c r="F21" s="46"/>
      <c r="G21" s="46"/>
      <c r="H21" s="46">
        <v>0.108</v>
      </c>
      <c r="I21" s="46" t="s">
        <v>271</v>
      </c>
      <c r="L21" s="11"/>
    </row>
    <row r="22" spans="1:12" s="103" customFormat="1">
      <c r="A22" s="8" t="s">
        <v>178</v>
      </c>
      <c r="B22" s="46">
        <v>0.53100000000000003</v>
      </c>
      <c r="C22" s="173" t="s">
        <v>263</v>
      </c>
      <c r="D22" s="46">
        <v>4.4000000000000004</v>
      </c>
      <c r="E22" s="46" t="s">
        <v>264</v>
      </c>
      <c r="F22" s="46">
        <v>4.12</v>
      </c>
      <c r="G22" s="46" t="s">
        <v>265</v>
      </c>
      <c r="H22" s="46">
        <v>0.73699999999999999</v>
      </c>
      <c r="I22" s="46" t="s">
        <v>271</v>
      </c>
      <c r="L22" s="11"/>
    </row>
    <row r="23" spans="1:12" s="103" customFormat="1">
      <c r="A23" s="8" t="s">
        <v>179</v>
      </c>
      <c r="B23" s="46">
        <v>4.07</v>
      </c>
      <c r="C23" s="173" t="s">
        <v>263</v>
      </c>
      <c r="D23" s="46">
        <v>26.9</v>
      </c>
      <c r="E23" s="46" t="s">
        <v>264</v>
      </c>
      <c r="F23" s="46">
        <v>21.6</v>
      </c>
      <c r="G23" s="46" t="s">
        <v>265</v>
      </c>
      <c r="H23" s="46">
        <v>4.55</v>
      </c>
      <c r="I23" s="46" t="s">
        <v>271</v>
      </c>
      <c r="L23" s="11"/>
    </row>
    <row r="24" spans="1:12" s="103" customFormat="1">
      <c r="A24" s="8" t="s">
        <v>180</v>
      </c>
      <c r="B24" s="46">
        <v>0.122</v>
      </c>
      <c r="C24" s="173" t="s">
        <v>263</v>
      </c>
      <c r="D24" s="46">
        <v>0.98</v>
      </c>
      <c r="E24" s="46" t="s">
        <v>264</v>
      </c>
      <c r="F24" s="46"/>
      <c r="G24" s="46"/>
      <c r="H24" s="46">
        <v>0.16400000000000001</v>
      </c>
      <c r="I24" s="46" t="s">
        <v>271</v>
      </c>
      <c r="L24" s="11"/>
    </row>
    <row r="25" spans="1:12" s="103" customFormat="1">
      <c r="A25" s="8" t="s">
        <v>181</v>
      </c>
      <c r="B25" s="46">
        <v>0.371</v>
      </c>
      <c r="C25" s="173" t="s">
        <v>263</v>
      </c>
      <c r="D25" s="46">
        <v>2.77</v>
      </c>
      <c r="E25" s="46" t="s">
        <v>264</v>
      </c>
      <c r="F25" s="46">
        <v>2.4700000000000002</v>
      </c>
      <c r="G25" s="46" t="s">
        <v>265</v>
      </c>
      <c r="H25" s="46">
        <v>0.48</v>
      </c>
      <c r="I25" s="46" t="s">
        <v>271</v>
      </c>
      <c r="L25" s="11"/>
    </row>
    <row r="26" spans="1:12" s="103" customFormat="1">
      <c r="A26" s="8" t="s">
        <v>183</v>
      </c>
      <c r="B26" s="46">
        <v>0.40100000000000002</v>
      </c>
      <c r="C26" s="173" t="s">
        <v>263</v>
      </c>
      <c r="D26" s="46">
        <v>2.69</v>
      </c>
      <c r="E26" s="46" t="s">
        <v>264</v>
      </c>
      <c r="F26" s="46">
        <v>2.31</v>
      </c>
      <c r="G26" s="46" t="s">
        <v>265</v>
      </c>
      <c r="H26" s="46">
        <v>0.49299999999999999</v>
      </c>
      <c r="I26" s="46" t="s">
        <v>271</v>
      </c>
      <c r="L26" s="11"/>
    </row>
    <row r="27" spans="1:12" s="103" customFormat="1">
      <c r="A27" s="8" t="s">
        <v>184</v>
      </c>
      <c r="B27" s="46">
        <v>6.3E-2</v>
      </c>
      <c r="C27" s="173" t="s">
        <v>263</v>
      </c>
      <c r="D27" s="46">
        <v>0.42499999999999999</v>
      </c>
      <c r="E27" s="46" t="s">
        <v>264</v>
      </c>
      <c r="F27" s="46">
        <v>0.33800000000000002</v>
      </c>
      <c r="G27" s="46" t="s">
        <v>265</v>
      </c>
      <c r="H27" s="46">
        <v>7.3999999999999996E-2</v>
      </c>
      <c r="I27" s="46" t="s">
        <v>271</v>
      </c>
      <c r="L27" s="11"/>
    </row>
    <row r="28" spans="1:12" s="103" customFormat="1">
      <c r="A28" s="8"/>
      <c r="B28" s="46"/>
      <c r="C28" s="173"/>
      <c r="D28" s="174"/>
      <c r="E28" s="174"/>
      <c r="F28" s="46"/>
      <c r="G28" s="46"/>
      <c r="H28" s="175"/>
    </row>
    <row r="29" spans="1:12" s="103" customFormat="1">
      <c r="A29" s="106" t="s">
        <v>267</v>
      </c>
      <c r="B29" s="46"/>
      <c r="C29" s="46"/>
      <c r="D29" s="174"/>
      <c r="E29" s="174"/>
      <c r="F29" s="46"/>
      <c r="G29" s="46"/>
      <c r="H29" s="175"/>
    </row>
    <row r="30" spans="1:12" s="103" customFormat="1">
      <c r="A30" s="176" t="s">
        <v>275</v>
      </c>
      <c r="B30" s="176"/>
      <c r="C30" s="46"/>
      <c r="D30" s="174"/>
      <c r="E30" s="174"/>
      <c r="F30" s="46"/>
      <c r="G30" s="46"/>
      <c r="H30" s="175"/>
    </row>
    <row r="31" spans="1:12" s="103" customFormat="1">
      <c r="A31" s="16" t="s">
        <v>273</v>
      </c>
      <c r="B31" s="46"/>
      <c r="C31" s="46"/>
      <c r="D31" s="46"/>
      <c r="E31" s="46"/>
      <c r="F31" s="46"/>
      <c r="G31" s="46"/>
      <c r="H31" s="175"/>
      <c r="J31" s="54"/>
      <c r="K31" s="54"/>
    </row>
    <row r="32" spans="1:12" s="103" customFormat="1">
      <c r="A32" s="16" t="s">
        <v>382</v>
      </c>
      <c r="B32" s="46"/>
      <c r="C32" s="46"/>
      <c r="D32" s="46"/>
      <c r="E32" s="46"/>
      <c r="F32" s="46"/>
      <c r="G32" s="46"/>
      <c r="H32" s="175"/>
    </row>
    <row r="33" spans="1:7" s="103" customFormat="1">
      <c r="A33" s="16" t="s">
        <v>266</v>
      </c>
      <c r="B33" s="46"/>
      <c r="C33" s="46"/>
      <c r="D33" s="46"/>
      <c r="E33" s="46"/>
      <c r="F33" s="46"/>
      <c r="G33" s="46"/>
    </row>
    <row r="34" spans="1:7" s="103" customFormat="1">
      <c r="A34" s="106" t="s">
        <v>270</v>
      </c>
      <c r="B34" s="46"/>
      <c r="C34" s="46"/>
      <c r="D34" s="46"/>
      <c r="E34" s="46"/>
      <c r="F34" s="46"/>
      <c r="G34" s="46"/>
    </row>
    <row r="35" spans="1:7" s="103" customFormat="1">
      <c r="A35" s="106" t="s">
        <v>384</v>
      </c>
      <c r="B35" s="46"/>
      <c r="C35" s="46"/>
      <c r="D35" s="46"/>
      <c r="E35" s="46"/>
      <c r="F35" s="46"/>
      <c r="G35" s="46"/>
    </row>
    <row r="36" spans="1:7">
      <c r="B36" s="3"/>
      <c r="C36" s="2"/>
      <c r="E36" s="7"/>
    </row>
    <row r="37" spans="1:7">
      <c r="B37" s="3"/>
      <c r="C37" s="2"/>
      <c r="E37" s="7"/>
    </row>
    <row r="38" spans="1:7">
      <c r="B38" s="3"/>
      <c r="C38" s="2"/>
      <c r="E38" s="7"/>
    </row>
    <row r="39" spans="1:7">
      <c r="B39" s="3"/>
      <c r="C39" s="2"/>
      <c r="E39" s="7"/>
    </row>
    <row r="40" spans="1:7">
      <c r="B40" s="3"/>
      <c r="C40" s="2"/>
      <c r="E40" s="7"/>
    </row>
    <row r="41" spans="1:7">
      <c r="B41" s="3"/>
      <c r="C41" s="2"/>
      <c r="E41" s="7"/>
    </row>
    <row r="42" spans="1:7">
      <c r="B42" s="3"/>
      <c r="C42" s="2"/>
      <c r="E42" s="7"/>
    </row>
    <row r="43" spans="1:7">
      <c r="B43" s="3"/>
      <c r="C43" s="2"/>
      <c r="E43" s="7"/>
    </row>
    <row r="44" spans="1:7">
      <c r="B44" s="3"/>
      <c r="C44" s="2"/>
      <c r="E44" s="7"/>
    </row>
    <row r="45" spans="1:7">
      <c r="B45" s="3"/>
      <c r="C45" s="2"/>
      <c r="E45" s="7"/>
    </row>
    <row r="46" spans="1:7">
      <c r="B46" s="3"/>
      <c r="C46" s="2"/>
      <c r="E46" s="7"/>
    </row>
    <row r="47" spans="1:7">
      <c r="B47" s="3"/>
      <c r="C47" s="2"/>
      <c r="E47" s="7"/>
    </row>
    <row r="48" spans="1:7">
      <c r="B48" s="3"/>
      <c r="C48" s="2"/>
      <c r="E48" s="7"/>
    </row>
    <row r="49" spans="2:5">
      <c r="B49" s="3"/>
      <c r="C49" s="2"/>
      <c r="E49" s="7"/>
    </row>
    <row r="50" spans="2:5">
      <c r="B50" s="3"/>
      <c r="C50" s="2"/>
      <c r="E50" s="7"/>
    </row>
    <row r="51" spans="2:5">
      <c r="B51" s="3"/>
      <c r="C51" s="2"/>
      <c r="E51" s="7"/>
    </row>
    <row r="52" spans="2:5">
      <c r="B52" s="3"/>
      <c r="C52" s="2"/>
      <c r="E52" s="7"/>
    </row>
    <row r="53" spans="2:5">
      <c r="B53" s="3"/>
      <c r="C53" s="2"/>
      <c r="E53" s="7"/>
    </row>
    <row r="54" spans="2:5">
      <c r="B54" s="3"/>
      <c r="C54" s="2"/>
      <c r="E54" s="7"/>
    </row>
    <row r="55" spans="2:5">
      <c r="B55" s="3"/>
      <c r="C55" s="2"/>
      <c r="E55" s="7"/>
    </row>
    <row r="56" spans="2:5">
      <c r="B56" s="3"/>
      <c r="C56" s="2"/>
      <c r="E56" s="7"/>
    </row>
    <row r="57" spans="2:5">
      <c r="B57" s="3"/>
      <c r="C57" s="2"/>
      <c r="E57" s="7"/>
    </row>
    <row r="58" spans="2:5">
      <c r="B58" s="3"/>
      <c r="C58" s="2"/>
      <c r="E58" s="7"/>
    </row>
    <row r="59" spans="2:5">
      <c r="C59" s="2"/>
      <c r="E59" s="7"/>
    </row>
  </sheetData>
  <mergeCells count="5">
    <mergeCell ref="B2:C2"/>
    <mergeCell ref="D2:E2"/>
    <mergeCell ref="F2:G2"/>
    <mergeCell ref="H2:I2"/>
    <mergeCell ref="J2:K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7BBC-4D3A-164A-B554-798857E38FCE}">
  <dimension ref="A1:I10"/>
  <sheetViews>
    <sheetView tabSelected="1" zoomScale="118" zoomScaleNormal="100" workbookViewId="0">
      <selection activeCell="J11" sqref="J11"/>
    </sheetView>
  </sheetViews>
  <sheetFormatPr baseColWidth="10" defaultRowHeight="16"/>
  <cols>
    <col min="1" max="1" width="23" style="4" customWidth="1"/>
    <col min="2" max="2" width="17.33203125" style="4" bestFit="1" customWidth="1"/>
    <col min="3" max="3" width="7.6640625" style="4" bestFit="1" customWidth="1"/>
    <col min="4" max="4" width="5.83203125" style="4" bestFit="1" customWidth="1"/>
    <col min="5" max="5" width="7" style="4" bestFit="1" customWidth="1"/>
    <col min="6" max="6" width="7.6640625" style="4" bestFit="1" customWidth="1"/>
    <col min="7" max="7" width="7.1640625" style="4" bestFit="1" customWidth="1"/>
    <col min="8" max="8" width="11.83203125" style="4" bestFit="1" customWidth="1"/>
    <col min="9" max="16384" width="10.83203125" style="4"/>
  </cols>
  <sheetData>
    <row r="1" spans="1:9" s="46" customFormat="1">
      <c r="A1" s="204" t="s">
        <v>547</v>
      </c>
      <c r="B1" s="204"/>
      <c r="C1" s="204"/>
      <c r="D1" s="204"/>
      <c r="E1" s="204"/>
      <c r="F1" s="204"/>
      <c r="G1" s="204"/>
      <c r="H1" s="204"/>
    </row>
    <row r="2" spans="1:9" s="46" customFormat="1" ht="17" thickBot="1">
      <c r="A2" s="51" t="s">
        <v>247</v>
      </c>
      <c r="B2" s="51" t="s">
        <v>237</v>
      </c>
      <c r="C2" s="51" t="s">
        <v>238</v>
      </c>
      <c r="D2" s="51" t="s">
        <v>239</v>
      </c>
      <c r="E2" s="51" t="s">
        <v>240</v>
      </c>
      <c r="F2" s="51" t="s">
        <v>241</v>
      </c>
      <c r="G2" s="51" t="s">
        <v>242</v>
      </c>
      <c r="H2" s="51" t="s">
        <v>248</v>
      </c>
      <c r="I2" s="53"/>
    </row>
    <row r="3" spans="1:9" s="46" customFormat="1" ht="16" customHeight="1" thickTop="1">
      <c r="A3" s="207" t="s">
        <v>246</v>
      </c>
      <c r="B3" s="46" t="s">
        <v>243</v>
      </c>
      <c r="C3" s="46">
        <v>0.7</v>
      </c>
      <c r="D3" s="46">
        <v>0.15</v>
      </c>
      <c r="E3" s="46">
        <v>0.15</v>
      </c>
    </row>
    <row r="4" spans="1:9" s="46" customFormat="1">
      <c r="A4" s="207"/>
      <c r="B4" s="46" t="s">
        <v>244</v>
      </c>
      <c r="C4" s="46">
        <v>0.1</v>
      </c>
      <c r="D4" s="46">
        <v>0.2</v>
      </c>
      <c r="E4" s="46">
        <v>0.7</v>
      </c>
    </row>
    <row r="5" spans="1:9" s="46" customFormat="1" ht="16" customHeight="1">
      <c r="A5" s="207" t="s">
        <v>245</v>
      </c>
      <c r="B5" s="46" t="s">
        <v>249</v>
      </c>
      <c r="E5" s="46">
        <v>0.48499999999999999</v>
      </c>
      <c r="F5" s="46">
        <v>0.5</v>
      </c>
      <c r="G5" s="46">
        <v>1.4999999999999999E-2</v>
      </c>
    </row>
    <row r="6" spans="1:9" s="46" customFormat="1">
      <c r="A6" s="207"/>
      <c r="B6" s="46" t="s">
        <v>244</v>
      </c>
      <c r="E6" s="46">
        <v>0.68</v>
      </c>
      <c r="F6" s="46">
        <v>0.3</v>
      </c>
      <c r="G6" s="46">
        <v>0.02</v>
      </c>
    </row>
    <row r="7" spans="1:9" s="46" customFormat="1" ht="16" customHeight="1">
      <c r="A7" s="207" t="s">
        <v>423</v>
      </c>
      <c r="B7" s="46" t="s">
        <v>243</v>
      </c>
      <c r="C7" s="46">
        <v>0.55000000000000004</v>
      </c>
      <c r="D7" s="46">
        <v>0.2</v>
      </c>
      <c r="E7" s="46">
        <v>0.15</v>
      </c>
      <c r="F7" s="46">
        <v>0.05</v>
      </c>
      <c r="H7" s="46">
        <v>0.05</v>
      </c>
    </row>
    <row r="8" spans="1:9" s="46" customFormat="1">
      <c r="A8" s="207"/>
      <c r="B8" s="46" t="s">
        <v>244</v>
      </c>
      <c r="C8" s="46">
        <v>0.05</v>
      </c>
      <c r="D8" s="46">
        <v>0.05</v>
      </c>
      <c r="E8" s="46">
        <v>0.4</v>
      </c>
      <c r="F8" s="46">
        <v>0.05</v>
      </c>
      <c r="H8" s="46">
        <v>0.45</v>
      </c>
    </row>
    <row r="9" spans="1:9" s="46" customFormat="1">
      <c r="A9" s="177"/>
    </row>
    <row r="10" spans="1:9" s="46" customFormat="1">
      <c r="A10" s="178" t="s">
        <v>424</v>
      </c>
    </row>
  </sheetData>
  <mergeCells count="4">
    <mergeCell ref="A7:A8"/>
    <mergeCell ref="A5:A6"/>
    <mergeCell ref="A3:A4"/>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EB1FE-F85B-2945-990F-01C074751BC8}">
  <dimension ref="A1:BO75"/>
  <sheetViews>
    <sheetView zoomScale="93" zoomScaleNormal="93" workbookViewId="0">
      <pane ySplit="5" topLeftCell="A6" activePane="bottomLeft" state="frozen"/>
      <selection pane="bottomLeft" activeCell="U12" sqref="U12"/>
    </sheetView>
  </sheetViews>
  <sheetFormatPr baseColWidth="10" defaultRowHeight="16"/>
  <cols>
    <col min="1" max="1" width="9.83203125" style="8" bestFit="1" customWidth="1"/>
    <col min="2" max="2" width="13.83203125" style="8" bestFit="1" customWidth="1"/>
    <col min="3" max="3" width="1.83203125" style="8" customWidth="1"/>
    <col min="4" max="4" width="10.5" style="8" bestFit="1" customWidth="1"/>
    <col min="5" max="5" width="11.6640625" style="8" bestFit="1" customWidth="1"/>
    <col min="6" max="6" width="1.83203125" style="8" customWidth="1"/>
    <col min="7" max="7" width="7.5" style="8" bestFit="1" customWidth="1"/>
    <col min="8" max="8" width="9.33203125" style="8" bestFit="1" customWidth="1"/>
    <col min="9" max="9" width="11.1640625" style="8" bestFit="1" customWidth="1"/>
    <col min="10" max="10" width="8.6640625" style="8" bestFit="1" customWidth="1"/>
    <col min="11" max="11" width="11.6640625" style="8" bestFit="1" customWidth="1"/>
    <col min="12" max="12" width="1.83203125" style="8" customWidth="1"/>
    <col min="13" max="13" width="8.6640625" style="8" bestFit="1" customWidth="1"/>
    <col min="14" max="14" width="11.1640625" style="8" bestFit="1" customWidth="1"/>
    <col min="15" max="15" width="10.5" style="8" bestFit="1" customWidth="1"/>
    <col min="16" max="19" width="8.6640625" style="8" bestFit="1" customWidth="1"/>
    <col min="20" max="21" width="11.1640625" style="8" bestFit="1" customWidth="1"/>
    <col min="22" max="22" width="1.83203125" style="8" customWidth="1"/>
    <col min="23" max="23" width="10.5" style="8" bestFit="1" customWidth="1"/>
    <col min="24" max="24" width="11.6640625" style="8" bestFit="1" customWidth="1"/>
    <col min="25" max="25" width="8.6640625" style="8" bestFit="1" customWidth="1"/>
    <col min="26" max="26" width="1.83203125" style="8" customWidth="1"/>
    <col min="27" max="27" width="11.1640625" style="8" bestFit="1" customWidth="1"/>
    <col min="28" max="28" width="1.83203125" style="8" customWidth="1"/>
    <col min="29" max="29" width="15.5" style="8" bestFit="1" customWidth="1"/>
    <col min="30" max="30" width="1.83203125" style="8" customWidth="1"/>
    <col min="31" max="32" width="11.33203125" style="8" customWidth="1"/>
    <col min="33" max="33" width="1.83203125" style="8" customWidth="1"/>
    <col min="34" max="34" width="10" style="8" bestFit="1" customWidth="1"/>
    <col min="35" max="35" width="11" style="8" bestFit="1" customWidth="1"/>
    <col min="36" max="36" width="12" style="8" bestFit="1" customWidth="1"/>
    <col min="37" max="37" width="6.33203125" style="8" bestFit="1" customWidth="1"/>
    <col min="38" max="38" width="17.5" style="8" bestFit="1" customWidth="1"/>
    <col min="39" max="39" width="17.5" style="8" customWidth="1"/>
    <col min="40" max="40" width="13" style="8" bestFit="1" customWidth="1"/>
    <col min="41" max="41" width="13.5" style="8" bestFit="1" customWidth="1"/>
    <col min="42" max="43" width="15.5" style="8" bestFit="1" customWidth="1"/>
    <col min="44" max="48" width="13.6640625" style="8" bestFit="1" customWidth="1"/>
    <col min="49" max="49" width="9.33203125" style="8" bestFit="1" customWidth="1"/>
    <col min="50" max="50" width="10.83203125" style="8"/>
    <col min="51" max="51" width="10.33203125" style="8" bestFit="1" customWidth="1"/>
    <col min="52" max="55" width="9.33203125" style="8" bestFit="1" customWidth="1"/>
    <col min="56" max="57" width="10.83203125" style="8"/>
    <col min="58" max="58" width="10.33203125" style="8" bestFit="1" customWidth="1"/>
    <col min="59" max="59" width="11.5" style="8" bestFit="1" customWidth="1"/>
    <col min="60" max="60" width="9.33203125" style="8" bestFit="1" customWidth="1"/>
    <col min="61" max="61" width="18.33203125" style="8" bestFit="1" customWidth="1"/>
    <col min="62" max="62" width="15.5" style="8" bestFit="1" customWidth="1"/>
    <col min="63" max="65" width="22.1640625" style="8" bestFit="1" customWidth="1"/>
    <col min="66" max="67" width="13.6640625" style="8" bestFit="1" customWidth="1"/>
    <col min="68" max="16384" width="10.83203125" style="8"/>
  </cols>
  <sheetData>
    <row r="1" spans="1:67" s="11" customFormat="1" ht="17" thickBot="1">
      <c r="A1" s="126" t="s">
        <v>534</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row>
    <row r="2" spans="1:67" s="11" customFormat="1">
      <c r="A2" s="125"/>
      <c r="B2" s="114" t="s">
        <v>96</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row>
    <row r="3" spans="1:67" s="13" customFormat="1">
      <c r="B3" s="185" t="s">
        <v>0</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C3" s="14"/>
      <c r="AD3" s="15"/>
      <c r="AE3" s="14"/>
      <c r="AF3" s="14"/>
      <c r="AG3" s="15"/>
      <c r="AH3" s="14"/>
      <c r="AI3" s="14"/>
      <c r="AJ3" s="14"/>
    </row>
    <row r="4" spans="1:67" s="16" customFormat="1">
      <c r="B4" s="17" t="s">
        <v>60</v>
      </c>
      <c r="C4" s="17"/>
      <c r="D4" s="18" t="s">
        <v>3</v>
      </c>
      <c r="E4" s="18"/>
      <c r="F4" s="17"/>
      <c r="G4" s="19" t="s">
        <v>390</v>
      </c>
      <c r="H4" s="19"/>
      <c r="I4" s="19"/>
      <c r="J4" s="19"/>
      <c r="K4" s="19"/>
      <c r="L4" s="20"/>
      <c r="M4" s="21" t="s">
        <v>2</v>
      </c>
      <c r="N4" s="21"/>
      <c r="O4" s="21"/>
      <c r="P4" s="21"/>
      <c r="Q4" s="21"/>
      <c r="R4" s="21"/>
      <c r="S4" s="21"/>
      <c r="T4" s="21"/>
      <c r="U4" s="21"/>
      <c r="V4" s="22"/>
      <c r="W4" s="19" t="s">
        <v>1</v>
      </c>
      <c r="X4" s="19"/>
      <c r="Y4" s="19"/>
      <c r="Z4" s="20"/>
      <c r="AA4" s="17" t="s">
        <v>91</v>
      </c>
      <c r="AC4" s="23" t="s">
        <v>3</v>
      </c>
      <c r="AD4" s="20"/>
      <c r="AE4" s="183" t="s">
        <v>190</v>
      </c>
      <c r="AF4" s="183"/>
      <c r="AG4" s="183"/>
      <c r="AH4" s="184" t="s">
        <v>90</v>
      </c>
      <c r="AI4" s="184"/>
      <c r="AJ4" s="184"/>
    </row>
    <row r="5" spans="1:67" s="11" customFormat="1" ht="17" thickBot="1">
      <c r="A5" s="25" t="s">
        <v>51</v>
      </c>
      <c r="B5" s="26" t="s">
        <v>59</v>
      </c>
      <c r="C5" s="27"/>
      <c r="D5" s="26" t="s">
        <v>61</v>
      </c>
      <c r="E5" s="26" t="s">
        <v>62</v>
      </c>
      <c r="F5" s="27"/>
      <c r="G5" s="26" t="s">
        <v>63</v>
      </c>
      <c r="H5" s="26" t="s">
        <v>65</v>
      </c>
      <c r="I5" s="26" t="s">
        <v>66</v>
      </c>
      <c r="J5" s="26" t="s">
        <v>67</v>
      </c>
      <c r="K5" s="26" t="s">
        <v>68</v>
      </c>
      <c r="L5" s="27"/>
      <c r="M5" s="26" t="s">
        <v>69</v>
      </c>
      <c r="N5" s="26" t="s">
        <v>70</v>
      </c>
      <c r="O5" s="26" t="s">
        <v>71</v>
      </c>
      <c r="P5" s="26" t="s">
        <v>72</v>
      </c>
      <c r="Q5" s="26" t="s">
        <v>73</v>
      </c>
      <c r="R5" s="26" t="s">
        <v>74</v>
      </c>
      <c r="S5" s="26" t="s">
        <v>75</v>
      </c>
      <c r="T5" s="26" t="s">
        <v>76</v>
      </c>
      <c r="U5" s="26" t="s">
        <v>77</v>
      </c>
      <c r="V5" s="27"/>
      <c r="W5" s="26" t="s">
        <v>80</v>
      </c>
      <c r="X5" s="26" t="s">
        <v>81</v>
      </c>
      <c r="Y5" s="26" t="s">
        <v>82</v>
      </c>
      <c r="Z5" s="27"/>
      <c r="AA5" s="26" t="s">
        <v>78</v>
      </c>
      <c r="AB5" s="27"/>
      <c r="AC5" s="26" t="s">
        <v>83</v>
      </c>
      <c r="AD5" s="27"/>
      <c r="AE5" s="26" t="s">
        <v>84</v>
      </c>
      <c r="AF5" s="26" t="s">
        <v>86</v>
      </c>
      <c r="AG5" s="27"/>
      <c r="AH5" s="26" t="s">
        <v>87</v>
      </c>
      <c r="AI5" s="26" t="s">
        <v>88</v>
      </c>
      <c r="AJ5" s="26" t="s">
        <v>89</v>
      </c>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row>
    <row r="6" spans="1:67" s="16" customFormat="1" ht="17" thickTop="1">
      <c r="A6" s="29" t="s">
        <v>52</v>
      </c>
      <c r="B6" s="29">
        <v>26</v>
      </c>
      <c r="C6" s="29"/>
      <c r="D6" s="29">
        <v>23</v>
      </c>
      <c r="E6" s="29">
        <v>14</v>
      </c>
      <c r="F6" s="29"/>
      <c r="G6" s="29">
        <v>29</v>
      </c>
      <c r="H6" s="29">
        <v>22</v>
      </c>
      <c r="I6" s="29">
        <v>30</v>
      </c>
      <c r="J6" s="29">
        <v>19</v>
      </c>
      <c r="K6" s="29">
        <v>25</v>
      </c>
      <c r="L6" s="29"/>
      <c r="M6" s="29">
        <v>24</v>
      </c>
      <c r="N6" s="29">
        <v>31</v>
      </c>
      <c r="O6" s="29">
        <v>38</v>
      </c>
      <c r="P6" s="29">
        <v>36</v>
      </c>
      <c r="Q6" s="29">
        <v>55</v>
      </c>
      <c r="R6" s="29">
        <v>21</v>
      </c>
      <c r="S6" s="29">
        <v>32</v>
      </c>
      <c r="T6" s="29">
        <v>39</v>
      </c>
      <c r="U6" s="29">
        <v>31</v>
      </c>
      <c r="V6" s="29"/>
      <c r="W6" s="29">
        <v>27</v>
      </c>
      <c r="X6" s="29">
        <v>34</v>
      </c>
      <c r="Y6" s="29">
        <v>41</v>
      </c>
      <c r="Z6" s="29"/>
      <c r="AA6" s="29">
        <v>26</v>
      </c>
      <c r="AB6" s="29"/>
      <c r="AC6" s="29">
        <v>22</v>
      </c>
      <c r="AD6" s="29"/>
      <c r="AE6" s="29">
        <v>26</v>
      </c>
      <c r="AF6" s="29">
        <v>41</v>
      </c>
      <c r="AG6" s="29"/>
      <c r="AH6" s="29">
        <v>31</v>
      </c>
      <c r="AI6" s="29">
        <v>15</v>
      </c>
      <c r="AJ6" s="29">
        <v>16</v>
      </c>
      <c r="AK6" s="17"/>
      <c r="AL6" s="30"/>
      <c r="AM6" s="30"/>
      <c r="AN6" s="30"/>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row>
    <row r="7" spans="1:67" ht="18">
      <c r="A7" s="23" t="s">
        <v>427</v>
      </c>
      <c r="B7" s="31">
        <v>38.335999999999999</v>
      </c>
      <c r="C7" s="31"/>
      <c r="D7" s="31">
        <v>40.343000000000004</v>
      </c>
      <c r="E7" s="31">
        <v>40.518999999999998</v>
      </c>
      <c r="F7" s="31"/>
      <c r="G7" s="31">
        <v>40.408999999999999</v>
      </c>
      <c r="H7" s="31">
        <v>40.116</v>
      </c>
      <c r="I7" s="31">
        <v>40.14</v>
      </c>
      <c r="J7" s="31">
        <v>40.076000000000001</v>
      </c>
      <c r="K7" s="31">
        <v>39.798999999999999</v>
      </c>
      <c r="L7" s="31"/>
      <c r="M7" s="31">
        <v>40.54</v>
      </c>
      <c r="N7" s="31">
        <v>40.231000000000002</v>
      </c>
      <c r="O7" s="31">
        <v>40.454000000000001</v>
      </c>
      <c r="P7" s="31">
        <v>40.32</v>
      </c>
      <c r="Q7" s="31">
        <v>40.066000000000003</v>
      </c>
      <c r="R7" s="31">
        <v>40.149000000000001</v>
      </c>
      <c r="S7" s="31">
        <v>39.701000000000001</v>
      </c>
      <c r="T7" s="31">
        <v>40.002000000000002</v>
      </c>
      <c r="U7" s="31">
        <v>39.99</v>
      </c>
      <c r="V7" s="31"/>
      <c r="W7" s="31">
        <v>40.354999999999997</v>
      </c>
      <c r="X7" s="31">
        <v>40.194000000000003</v>
      </c>
      <c r="Y7" s="31">
        <v>40.17</v>
      </c>
      <c r="Z7" s="31"/>
      <c r="AA7" s="31">
        <v>41.121000000000002</v>
      </c>
      <c r="AB7" s="31"/>
      <c r="AC7" s="31">
        <v>40.475000000000001</v>
      </c>
      <c r="AD7" s="31"/>
      <c r="AE7" s="31">
        <v>40.078000000000003</v>
      </c>
      <c r="AF7" s="31">
        <v>40.268000000000001</v>
      </c>
      <c r="AG7" s="31"/>
      <c r="AH7" s="31">
        <v>40.679000000000002</v>
      </c>
      <c r="AI7" s="31">
        <v>40.018999999999998</v>
      </c>
      <c r="AJ7" s="31">
        <v>40.433</v>
      </c>
      <c r="AK7" s="23"/>
      <c r="AL7" s="28"/>
      <c r="AM7" s="28"/>
      <c r="AN7" s="28"/>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row>
    <row r="8" spans="1:67" ht="18">
      <c r="A8" s="23" t="s">
        <v>428</v>
      </c>
      <c r="B8" s="31">
        <v>1.2999999999999999E-2</v>
      </c>
      <c r="C8" s="31"/>
      <c r="D8" s="31">
        <v>1.2E-2</v>
      </c>
      <c r="E8" s="31">
        <v>1.6E-2</v>
      </c>
      <c r="F8" s="31"/>
      <c r="G8" s="31">
        <v>1.4E-2</v>
      </c>
      <c r="H8" s="31">
        <v>1.6E-2</v>
      </c>
      <c r="I8" s="31">
        <v>6.0000000000000001E-3</v>
      </c>
      <c r="J8" s="31">
        <v>0.01</v>
      </c>
      <c r="K8" s="31">
        <v>6.0000000000000001E-3</v>
      </c>
      <c r="L8" s="31"/>
      <c r="M8" s="31">
        <v>7.0000000000000001E-3</v>
      </c>
      <c r="N8" s="31">
        <v>1.4999999999999999E-2</v>
      </c>
      <c r="O8" s="31">
        <v>1.4E-2</v>
      </c>
      <c r="P8" s="31">
        <v>1.2999999999999999E-2</v>
      </c>
      <c r="Q8" s="31">
        <v>8.9999999999999993E-3</v>
      </c>
      <c r="R8" s="31">
        <v>1.2E-2</v>
      </c>
      <c r="S8" s="31">
        <v>1.0999999999999999E-2</v>
      </c>
      <c r="T8" s="31">
        <v>0.01</v>
      </c>
      <c r="U8" s="31">
        <v>0.01</v>
      </c>
      <c r="V8" s="31"/>
      <c r="W8" s="31">
        <v>6.0000000000000001E-3</v>
      </c>
      <c r="X8" s="31">
        <v>8.0000000000000002E-3</v>
      </c>
      <c r="Y8" s="31">
        <v>1.0999999999999999E-2</v>
      </c>
      <c r="Z8" s="31"/>
      <c r="AA8" s="31">
        <v>6.0000000000000001E-3</v>
      </c>
      <c r="AB8" s="31"/>
      <c r="AC8" s="31">
        <v>1.4E-2</v>
      </c>
      <c r="AD8" s="31"/>
      <c r="AE8" s="31">
        <v>1.4E-2</v>
      </c>
      <c r="AF8" s="31">
        <v>1.2E-2</v>
      </c>
      <c r="AG8" s="31"/>
      <c r="AH8" s="31">
        <v>1.2999999999999999E-2</v>
      </c>
      <c r="AI8" s="31">
        <v>1.0999999999999999E-2</v>
      </c>
      <c r="AJ8" s="31">
        <v>1.4E-2</v>
      </c>
      <c r="AK8" s="23"/>
      <c r="BA8" s="32"/>
      <c r="BF8" s="32"/>
      <c r="BG8" s="32"/>
      <c r="BH8" s="32"/>
      <c r="BI8" s="32"/>
      <c r="BJ8" s="32"/>
      <c r="BK8" s="32"/>
      <c r="BL8" s="32"/>
      <c r="BM8" s="32"/>
      <c r="BN8" s="32"/>
      <c r="BO8" s="32"/>
    </row>
    <row r="9" spans="1:67" ht="18">
      <c r="A9" s="23" t="s">
        <v>429</v>
      </c>
      <c r="B9" s="31">
        <v>7.0000000000000001E-3</v>
      </c>
      <c r="C9" s="31"/>
      <c r="D9" s="31">
        <v>1.2999999999999999E-2</v>
      </c>
      <c r="E9" s="31">
        <v>2.4E-2</v>
      </c>
      <c r="F9" s="31"/>
      <c r="G9" s="31">
        <v>2.3E-2</v>
      </c>
      <c r="H9" s="31">
        <v>2.1000000000000001E-2</v>
      </c>
      <c r="I9" s="31">
        <v>1.4999999999999999E-2</v>
      </c>
      <c r="J9" s="31">
        <v>2.4E-2</v>
      </c>
      <c r="K9" s="31">
        <v>7.0000000000000001E-3</v>
      </c>
      <c r="L9" s="31"/>
      <c r="M9" s="31">
        <v>0.01</v>
      </c>
      <c r="N9" s="31">
        <v>1.7000000000000001E-2</v>
      </c>
      <c r="O9" s="31">
        <v>1.6E-2</v>
      </c>
      <c r="P9" s="31">
        <v>5.6000000000000001E-2</v>
      </c>
      <c r="Q9" s="31">
        <v>1.9E-2</v>
      </c>
      <c r="R9" s="31">
        <v>0.09</v>
      </c>
      <c r="S9" s="31">
        <v>7.8E-2</v>
      </c>
      <c r="T9" s="31">
        <v>0.01</v>
      </c>
      <c r="U9" s="31">
        <v>2.3E-2</v>
      </c>
      <c r="V9" s="31"/>
      <c r="W9" s="31">
        <v>1.4E-2</v>
      </c>
      <c r="X9" s="31">
        <v>7.6999999999999999E-2</v>
      </c>
      <c r="Y9" s="31">
        <v>4.0000000000000001E-3</v>
      </c>
      <c r="Z9" s="31"/>
      <c r="AA9" s="31">
        <v>7.0000000000000001E-3</v>
      </c>
      <c r="AB9" s="31"/>
      <c r="AC9" s="31">
        <v>2.3E-2</v>
      </c>
      <c r="AD9" s="31"/>
      <c r="AE9" s="31">
        <v>1.7000000000000001E-2</v>
      </c>
      <c r="AF9" s="31">
        <v>0.02</v>
      </c>
      <c r="AG9" s="31"/>
      <c r="AH9" s="31">
        <v>2.1999999999999999E-2</v>
      </c>
      <c r="AI9" s="31">
        <v>1.9E-2</v>
      </c>
      <c r="AJ9" s="31">
        <v>3.6999999999999998E-2</v>
      </c>
      <c r="AK9" s="23"/>
      <c r="AL9" s="28"/>
      <c r="BA9" s="32"/>
      <c r="BG9" s="32"/>
      <c r="BH9" s="32"/>
      <c r="BI9" s="32"/>
      <c r="BJ9" s="32"/>
      <c r="BK9" s="32"/>
      <c r="BL9" s="32"/>
      <c r="BM9" s="32"/>
      <c r="BN9" s="32"/>
      <c r="BO9" s="32"/>
    </row>
    <row r="10" spans="1:67" ht="18">
      <c r="A10" s="23" t="s">
        <v>430</v>
      </c>
      <c r="B10" s="31">
        <v>1.7000000000000001E-2</v>
      </c>
      <c r="C10" s="31"/>
      <c r="D10" s="31">
        <v>3.2000000000000001E-2</v>
      </c>
      <c r="E10" s="31">
        <v>3.5000000000000003E-2</v>
      </c>
      <c r="F10" s="31"/>
      <c r="G10" s="31">
        <v>4.1000000000000002E-2</v>
      </c>
      <c r="H10" s="31">
        <v>0.219</v>
      </c>
      <c r="I10" s="31">
        <v>1.4E-2</v>
      </c>
      <c r="J10" s="31">
        <v>8.9999999999999993E-3</v>
      </c>
      <c r="K10" s="31">
        <v>6.5000000000000002E-2</v>
      </c>
      <c r="L10" s="31"/>
      <c r="M10" s="31">
        <v>2.4E-2</v>
      </c>
      <c r="N10" s="31">
        <v>7.5999999999999998E-2</v>
      </c>
      <c r="O10" s="31">
        <v>2.5999999999999999E-2</v>
      </c>
      <c r="P10" s="31">
        <v>2.1999999999999999E-2</v>
      </c>
      <c r="Q10" s="31">
        <v>5.6000000000000001E-2</v>
      </c>
      <c r="R10" s="31">
        <v>2.5000000000000001E-2</v>
      </c>
      <c r="S10" s="31">
        <v>0.01</v>
      </c>
      <c r="T10" s="31">
        <v>3.2000000000000001E-2</v>
      </c>
      <c r="U10" s="31">
        <v>5.8999999999999997E-2</v>
      </c>
      <c r="V10" s="31"/>
      <c r="W10" s="31">
        <v>2.5000000000000001E-2</v>
      </c>
      <c r="X10" s="31">
        <v>4.0000000000000001E-3</v>
      </c>
      <c r="Y10" s="31">
        <v>1.2E-2</v>
      </c>
      <c r="Z10" s="31"/>
      <c r="AA10" s="31">
        <v>8.0000000000000002E-3</v>
      </c>
      <c r="AB10" s="31"/>
      <c r="AC10" s="31">
        <v>0.10299999999999999</v>
      </c>
      <c r="AD10" s="31"/>
      <c r="AE10" s="31">
        <v>1.4999999999999999E-2</v>
      </c>
      <c r="AF10" s="31">
        <v>0.02</v>
      </c>
      <c r="AG10" s="31"/>
      <c r="AH10" s="31">
        <v>0.20100000000000001</v>
      </c>
      <c r="AI10" s="31">
        <v>4.5999999999999999E-2</v>
      </c>
      <c r="AJ10" s="31">
        <v>4.9000000000000002E-2</v>
      </c>
      <c r="AK10" s="23"/>
      <c r="AL10" s="28"/>
      <c r="AM10" s="28"/>
      <c r="AN10" s="33"/>
      <c r="BB10" s="32"/>
      <c r="BG10" s="32"/>
      <c r="BH10" s="32"/>
      <c r="BI10" s="32"/>
      <c r="BJ10" s="32"/>
      <c r="BK10" s="32"/>
      <c r="BL10" s="32"/>
      <c r="BM10" s="32"/>
      <c r="BN10" s="32"/>
      <c r="BO10" s="32"/>
    </row>
    <row r="11" spans="1:67">
      <c r="A11" s="23" t="s">
        <v>53</v>
      </c>
      <c r="B11" s="31">
        <v>24.081</v>
      </c>
      <c r="C11" s="31"/>
      <c r="D11" s="31">
        <v>13.983000000000001</v>
      </c>
      <c r="E11" s="31">
        <v>12.916</v>
      </c>
      <c r="F11" s="31"/>
      <c r="G11" s="31">
        <v>12.381</v>
      </c>
      <c r="H11" s="31">
        <v>13.494999999999999</v>
      </c>
      <c r="I11" s="31">
        <v>13.202999999999999</v>
      </c>
      <c r="J11" s="31">
        <v>12.837999999999999</v>
      </c>
      <c r="K11" s="31">
        <v>13.702</v>
      </c>
      <c r="L11" s="31"/>
      <c r="M11" s="31">
        <v>13.834</v>
      </c>
      <c r="N11" s="31">
        <v>14.113</v>
      </c>
      <c r="O11" s="31">
        <v>12.853999999999999</v>
      </c>
      <c r="P11" s="31">
        <v>13.622999999999999</v>
      </c>
      <c r="Q11" s="31">
        <v>13.972</v>
      </c>
      <c r="R11" s="31">
        <v>13.628</v>
      </c>
      <c r="S11" s="31">
        <v>13.881</v>
      </c>
      <c r="T11" s="31">
        <v>15.006</v>
      </c>
      <c r="U11" s="31">
        <v>13.808999999999999</v>
      </c>
      <c r="V11" s="31"/>
      <c r="W11" s="31">
        <v>12.448</v>
      </c>
      <c r="X11" s="31">
        <v>12.214</v>
      </c>
      <c r="Y11" s="31">
        <v>12.321999999999999</v>
      </c>
      <c r="Z11" s="31"/>
      <c r="AA11" s="31">
        <v>8.4459999999999997</v>
      </c>
      <c r="AB11" s="31"/>
      <c r="AC11" s="31">
        <v>13</v>
      </c>
      <c r="AD11" s="31"/>
      <c r="AE11" s="31">
        <v>10.454000000000001</v>
      </c>
      <c r="AF11" s="31">
        <v>10.648999999999999</v>
      </c>
      <c r="AG11" s="31"/>
      <c r="AH11" s="31">
        <v>10.878</v>
      </c>
      <c r="AI11" s="31">
        <v>14.31</v>
      </c>
      <c r="AJ11" s="31">
        <v>11.795</v>
      </c>
      <c r="AK11" s="23"/>
      <c r="AL11" s="28"/>
      <c r="BG11" s="32"/>
      <c r="BH11" s="32"/>
      <c r="BI11" s="32"/>
      <c r="BJ11" s="32"/>
      <c r="BK11" s="32"/>
      <c r="BL11" s="32"/>
      <c r="BM11" s="32"/>
      <c r="BN11" s="32"/>
      <c r="BO11" s="32"/>
    </row>
    <row r="12" spans="1:67">
      <c r="A12" s="23" t="s">
        <v>54</v>
      </c>
      <c r="B12" s="31">
        <v>0.48699999999999999</v>
      </c>
      <c r="C12" s="31"/>
      <c r="D12" s="31">
        <v>0.16400000000000001</v>
      </c>
      <c r="E12" s="31">
        <v>0.186</v>
      </c>
      <c r="F12" s="31"/>
      <c r="G12" s="31">
        <v>0.14199999999999999</v>
      </c>
      <c r="H12" s="31">
        <v>0.17100000000000001</v>
      </c>
      <c r="I12" s="31">
        <v>0.16900000000000001</v>
      </c>
      <c r="J12" s="31">
        <v>0.17699999999999999</v>
      </c>
      <c r="K12" s="31">
        <v>0.19800000000000001</v>
      </c>
      <c r="L12" s="31"/>
      <c r="M12" s="31">
        <v>0.17399999999999999</v>
      </c>
      <c r="N12" s="31">
        <v>0.20699999999999999</v>
      </c>
      <c r="O12" s="31">
        <v>0.17299999999999999</v>
      </c>
      <c r="P12" s="31">
        <v>0.20200000000000001</v>
      </c>
      <c r="Q12" s="31">
        <v>0.17899999999999999</v>
      </c>
      <c r="R12" s="31">
        <v>0.20499999999999999</v>
      </c>
      <c r="S12" s="31">
        <v>0.19700000000000001</v>
      </c>
      <c r="T12" s="31">
        <v>0.20499999999999999</v>
      </c>
      <c r="U12" s="31">
        <v>0.21099999999999999</v>
      </c>
      <c r="V12" s="31"/>
      <c r="W12" s="31">
        <v>0.186</v>
      </c>
      <c r="X12" s="31">
        <v>0.19400000000000001</v>
      </c>
      <c r="Y12" s="31">
        <v>0.19</v>
      </c>
      <c r="Z12" s="31"/>
      <c r="AA12" s="31">
        <v>0.14299999999999999</v>
      </c>
      <c r="AB12" s="31"/>
      <c r="AC12" s="31">
        <v>0.19900000000000001</v>
      </c>
      <c r="AD12" s="31"/>
      <c r="AE12" s="31">
        <v>0.152</v>
      </c>
      <c r="AF12" s="31">
        <v>0.16</v>
      </c>
      <c r="AG12" s="31"/>
      <c r="AH12" s="31">
        <v>0.16500000000000001</v>
      </c>
      <c r="AI12" s="31">
        <v>0.254</v>
      </c>
      <c r="AJ12" s="31">
        <v>0.20699999999999999</v>
      </c>
      <c r="AK12" s="23"/>
      <c r="AL12" s="28"/>
      <c r="BG12" s="32"/>
      <c r="BH12" s="32"/>
      <c r="BI12" s="32"/>
      <c r="BJ12" s="32"/>
      <c r="BK12" s="32"/>
      <c r="BL12" s="32"/>
      <c r="BM12" s="32"/>
      <c r="BN12" s="32"/>
      <c r="BO12" s="32"/>
    </row>
    <row r="13" spans="1:67">
      <c r="A13" s="23" t="s">
        <v>55</v>
      </c>
      <c r="B13" s="31">
        <v>2.8000000000000001E-2</v>
      </c>
      <c r="C13" s="31"/>
      <c r="D13" s="31">
        <v>9.9000000000000005E-2</v>
      </c>
      <c r="E13" s="31">
        <v>0.17899999999999999</v>
      </c>
      <c r="F13" s="31"/>
      <c r="G13" s="31">
        <v>0.17</v>
      </c>
      <c r="H13" s="31">
        <v>0.19</v>
      </c>
      <c r="I13" s="31">
        <v>0.20200000000000001</v>
      </c>
      <c r="J13" s="31">
        <v>0.20200000000000001</v>
      </c>
      <c r="K13" s="31">
        <v>0.19600000000000001</v>
      </c>
      <c r="L13" s="31"/>
      <c r="M13" s="31">
        <v>0.19800000000000001</v>
      </c>
      <c r="N13" s="31">
        <v>0.16400000000000001</v>
      </c>
      <c r="O13" s="31">
        <v>0.14099999999999999</v>
      </c>
      <c r="P13" s="31">
        <v>0.191</v>
      </c>
      <c r="Q13" s="31">
        <v>0.18</v>
      </c>
      <c r="R13" s="31">
        <v>0.185</v>
      </c>
      <c r="S13" s="31">
        <v>0.154</v>
      </c>
      <c r="T13" s="31">
        <v>0.16300000000000001</v>
      </c>
      <c r="U13" s="31">
        <v>0.19400000000000001</v>
      </c>
      <c r="V13" s="31"/>
      <c r="W13" s="31">
        <v>0.20499999999999999</v>
      </c>
      <c r="X13" s="31">
        <v>0.186</v>
      </c>
      <c r="Y13" s="31">
        <v>0.155</v>
      </c>
      <c r="Z13" s="31"/>
      <c r="AA13" s="31">
        <v>0.30399999999999999</v>
      </c>
      <c r="AB13" s="31"/>
      <c r="AC13" s="31">
        <v>0.127</v>
      </c>
      <c r="AD13" s="31"/>
      <c r="AE13" s="31">
        <v>0.16600000000000001</v>
      </c>
      <c r="AF13" s="31">
        <v>0.14099999999999999</v>
      </c>
      <c r="AG13" s="31"/>
      <c r="AH13" s="31">
        <v>0.161</v>
      </c>
      <c r="AI13" s="31">
        <v>0.13500000000000001</v>
      </c>
      <c r="AJ13" s="31">
        <v>0.22500000000000001</v>
      </c>
      <c r="AK13" s="32"/>
      <c r="AL13" s="28"/>
      <c r="AM13" s="28"/>
      <c r="AN13" s="33"/>
      <c r="BG13" s="32"/>
      <c r="BH13" s="32"/>
      <c r="BI13" s="32"/>
      <c r="BJ13" s="32"/>
      <c r="BK13" s="32"/>
      <c r="BL13" s="32"/>
      <c r="BM13" s="32"/>
      <c r="BN13" s="32"/>
      <c r="BO13" s="32"/>
    </row>
    <row r="14" spans="1:67">
      <c r="A14" s="23" t="s">
        <v>56</v>
      </c>
      <c r="B14" s="31">
        <v>37.517000000000003</v>
      </c>
      <c r="C14" s="31"/>
      <c r="D14" s="31">
        <v>45.445</v>
      </c>
      <c r="E14" s="31">
        <v>45.820999999999998</v>
      </c>
      <c r="F14" s="31"/>
      <c r="G14" s="31">
        <v>46.494999999999997</v>
      </c>
      <c r="H14" s="31">
        <v>46.13</v>
      </c>
      <c r="I14" s="31">
        <v>45.779000000000003</v>
      </c>
      <c r="J14" s="31">
        <v>46.436</v>
      </c>
      <c r="K14" s="31">
        <v>45.578000000000003</v>
      </c>
      <c r="L14" s="31"/>
      <c r="M14" s="31">
        <v>45.313000000000002</v>
      </c>
      <c r="N14" s="31">
        <v>45.863999999999997</v>
      </c>
      <c r="O14" s="31">
        <v>46.814</v>
      </c>
      <c r="P14" s="31">
        <v>45.506999999999998</v>
      </c>
      <c r="Q14" s="31">
        <v>45.481000000000002</v>
      </c>
      <c r="R14" s="31">
        <v>45.395000000000003</v>
      </c>
      <c r="S14" s="31">
        <v>45.511000000000003</v>
      </c>
      <c r="T14" s="31">
        <v>44.384</v>
      </c>
      <c r="U14" s="31">
        <v>45.384999999999998</v>
      </c>
      <c r="V14" s="31"/>
      <c r="W14" s="31">
        <v>46.991</v>
      </c>
      <c r="X14" s="31">
        <v>46.076999999999998</v>
      </c>
      <c r="Y14" s="31">
        <v>46.238</v>
      </c>
      <c r="Z14" s="31"/>
      <c r="AA14" s="31">
        <v>49.765000000000001</v>
      </c>
      <c r="AB14" s="31"/>
      <c r="AC14" s="31">
        <v>46.27</v>
      </c>
      <c r="AD14" s="31"/>
      <c r="AE14" s="31">
        <v>47.469000000000001</v>
      </c>
      <c r="AF14" s="31">
        <v>47.398000000000003</v>
      </c>
      <c r="AG14" s="31"/>
      <c r="AH14" s="31">
        <v>48.095999999999997</v>
      </c>
      <c r="AI14" s="31">
        <v>45.314</v>
      </c>
      <c r="AJ14" s="31">
        <v>47.29</v>
      </c>
      <c r="AK14" s="23"/>
      <c r="AL14" s="28"/>
      <c r="BA14" s="32"/>
      <c r="BG14" s="32"/>
      <c r="BH14" s="32"/>
      <c r="BI14" s="32"/>
      <c r="BJ14" s="32"/>
      <c r="BK14" s="32"/>
      <c r="BL14" s="32"/>
      <c r="BM14" s="32"/>
      <c r="BN14" s="32"/>
      <c r="BO14" s="32"/>
    </row>
    <row r="15" spans="1:67">
      <c r="A15" s="23" t="s">
        <v>57</v>
      </c>
      <c r="B15" s="31">
        <v>0.105</v>
      </c>
      <c r="C15" s="31"/>
      <c r="D15" s="31">
        <v>0.218</v>
      </c>
      <c r="E15" s="31">
        <v>0.183</v>
      </c>
      <c r="F15" s="31"/>
      <c r="G15" s="31">
        <v>0.2</v>
      </c>
      <c r="H15" s="31">
        <v>6.0999999999999999E-2</v>
      </c>
      <c r="I15" s="31">
        <v>5.1999999999999998E-2</v>
      </c>
      <c r="J15" s="31">
        <v>6.0999999999999999E-2</v>
      </c>
      <c r="K15" s="31">
        <v>5.1999999999999998E-2</v>
      </c>
      <c r="L15" s="31"/>
      <c r="M15" s="31">
        <v>5.7000000000000002E-2</v>
      </c>
      <c r="N15" s="31">
        <v>6.5000000000000002E-2</v>
      </c>
      <c r="O15" s="31">
        <v>0.05</v>
      </c>
      <c r="P15" s="31">
        <v>6.5000000000000002E-2</v>
      </c>
      <c r="Q15" s="31">
        <v>6.0999999999999999E-2</v>
      </c>
      <c r="R15" s="31">
        <v>6.3E-2</v>
      </c>
      <c r="S15" s="31">
        <v>5.5E-2</v>
      </c>
      <c r="T15" s="31">
        <v>5.3999999999999999E-2</v>
      </c>
      <c r="U15" s="31">
        <v>0.09</v>
      </c>
      <c r="V15" s="31"/>
      <c r="W15" s="31">
        <v>7.5999999999999998E-2</v>
      </c>
      <c r="X15" s="31">
        <v>4.2000000000000003E-2</v>
      </c>
      <c r="Y15" s="31">
        <v>4.8000000000000001E-2</v>
      </c>
      <c r="Z15" s="31"/>
      <c r="AA15" s="31">
        <v>0.04</v>
      </c>
      <c r="AB15" s="31"/>
      <c r="AC15" s="31">
        <v>0.152</v>
      </c>
      <c r="AD15" s="31"/>
      <c r="AE15" s="31">
        <v>0.13600000000000001</v>
      </c>
      <c r="AF15" s="31">
        <v>0.13400000000000001</v>
      </c>
      <c r="AG15" s="31"/>
      <c r="AH15" s="31">
        <v>0.16600000000000001</v>
      </c>
      <c r="AI15" s="31">
        <v>0.13600000000000001</v>
      </c>
      <c r="AJ15" s="31">
        <v>0.105</v>
      </c>
      <c r="AK15" s="23"/>
      <c r="AL15" s="28"/>
      <c r="BA15" s="32"/>
      <c r="BK15" s="32"/>
      <c r="BL15" s="32"/>
      <c r="BM15" s="32"/>
      <c r="BN15" s="32"/>
      <c r="BO15" s="32"/>
    </row>
    <row r="16" spans="1:67" ht="18">
      <c r="A16" s="23" t="s">
        <v>431</v>
      </c>
      <c r="B16" s="31">
        <v>2.1999999999999999E-2</v>
      </c>
      <c r="C16" s="31"/>
      <c r="D16" s="31">
        <v>0.02</v>
      </c>
      <c r="E16" s="31">
        <v>6.9000000000000006E-2</v>
      </c>
      <c r="F16" s="31"/>
      <c r="G16" s="31">
        <v>2.5999999999999999E-2</v>
      </c>
      <c r="H16" s="31">
        <v>0.01</v>
      </c>
      <c r="I16" s="31">
        <v>8.0000000000000002E-3</v>
      </c>
      <c r="J16" s="31">
        <v>7.0000000000000001E-3</v>
      </c>
      <c r="K16" s="31">
        <v>2.5999999999999999E-2</v>
      </c>
      <c r="L16" s="31"/>
      <c r="M16" s="31">
        <v>2.7E-2</v>
      </c>
      <c r="N16" s="31">
        <v>0.01</v>
      </c>
      <c r="O16" s="31">
        <v>0.01</v>
      </c>
      <c r="P16" s="31">
        <v>0.01</v>
      </c>
      <c r="Q16" s="31">
        <v>1.7000000000000001E-2</v>
      </c>
      <c r="R16" s="31">
        <v>3.9E-2</v>
      </c>
      <c r="S16" s="31">
        <v>7.0000000000000001E-3</v>
      </c>
      <c r="T16" s="31">
        <v>4.9000000000000002E-2</v>
      </c>
      <c r="U16" s="31">
        <v>7.0000000000000001E-3</v>
      </c>
      <c r="V16" s="31"/>
      <c r="W16" s="31">
        <v>6.0000000000000001E-3</v>
      </c>
      <c r="X16" s="31">
        <v>2.1000000000000001E-2</v>
      </c>
      <c r="Y16" s="31">
        <v>8.0000000000000002E-3</v>
      </c>
      <c r="Z16" s="31"/>
      <c r="AA16" s="31">
        <v>0.01</v>
      </c>
      <c r="AB16" s="31"/>
      <c r="AC16" s="31">
        <v>8.0000000000000002E-3</v>
      </c>
      <c r="AD16" s="31"/>
      <c r="AE16" s="31">
        <v>0.01</v>
      </c>
      <c r="AF16" s="31">
        <v>8.0000000000000002E-3</v>
      </c>
      <c r="AG16" s="31"/>
      <c r="AH16" s="31">
        <v>0.01</v>
      </c>
      <c r="AI16" s="31">
        <v>2E-3</v>
      </c>
      <c r="AJ16" s="31">
        <v>2.1999999999999999E-2</v>
      </c>
      <c r="AK16" s="23"/>
      <c r="AL16" s="28"/>
      <c r="BK16" s="32"/>
      <c r="BL16" s="32"/>
      <c r="BM16" s="32"/>
      <c r="BN16" s="32"/>
      <c r="BO16" s="32"/>
    </row>
    <row r="17" spans="1:67" ht="18">
      <c r="A17" s="23" t="s">
        <v>432</v>
      </c>
      <c r="B17" s="31">
        <v>6.0000000000000001E-3</v>
      </c>
      <c r="C17" s="31"/>
      <c r="D17" s="31">
        <v>3.0000000000000001E-3</v>
      </c>
      <c r="E17" s="31">
        <v>3.0000000000000001E-3</v>
      </c>
      <c r="F17" s="31"/>
      <c r="G17" s="31">
        <v>1E-3</v>
      </c>
      <c r="H17" s="31">
        <v>6.0000000000000001E-3</v>
      </c>
      <c r="I17" s="31">
        <v>2E-3</v>
      </c>
      <c r="J17" s="31">
        <v>3.0000000000000001E-3</v>
      </c>
      <c r="K17" s="31">
        <v>0</v>
      </c>
      <c r="L17" s="31"/>
      <c r="M17" s="31">
        <v>2E-3</v>
      </c>
      <c r="N17" s="31">
        <v>6.0000000000000001E-3</v>
      </c>
      <c r="O17" s="31">
        <v>6.0000000000000001E-3</v>
      </c>
      <c r="P17" s="31">
        <v>2E-3</v>
      </c>
      <c r="Q17" s="31">
        <v>4.0000000000000001E-3</v>
      </c>
      <c r="R17" s="31">
        <v>3.0000000000000001E-3</v>
      </c>
      <c r="S17" s="31">
        <v>1E-3</v>
      </c>
      <c r="T17" s="31">
        <v>2E-3</v>
      </c>
      <c r="U17" s="31">
        <v>1E-3</v>
      </c>
      <c r="V17" s="31"/>
      <c r="W17" s="31">
        <v>2E-3</v>
      </c>
      <c r="X17" s="31">
        <v>1E-3</v>
      </c>
      <c r="Y17" s="31">
        <v>3.0000000000000001E-3</v>
      </c>
      <c r="Z17" s="31"/>
      <c r="AA17" s="31">
        <v>3.0000000000000001E-3</v>
      </c>
      <c r="AB17" s="31"/>
      <c r="AC17" s="31">
        <v>7.0000000000000001E-3</v>
      </c>
      <c r="AD17" s="31"/>
      <c r="AE17" s="31">
        <v>6.0000000000000001E-3</v>
      </c>
      <c r="AF17" s="31">
        <v>3.0000000000000001E-3</v>
      </c>
      <c r="AG17" s="31"/>
      <c r="AH17" s="31">
        <v>7.0000000000000001E-3</v>
      </c>
      <c r="AI17" s="31">
        <v>2E-3</v>
      </c>
      <c r="AJ17" s="31">
        <v>0</v>
      </c>
      <c r="AK17" s="23"/>
      <c r="AL17" s="28"/>
      <c r="BK17" s="32"/>
      <c r="BL17" s="32"/>
      <c r="BM17" s="32"/>
      <c r="BN17" s="32"/>
      <c r="BO17" s="32"/>
    </row>
    <row r="18" spans="1:67">
      <c r="A18" s="23"/>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23"/>
      <c r="AL18" s="28"/>
      <c r="BK18" s="32"/>
      <c r="BL18" s="32"/>
      <c r="BM18" s="32"/>
      <c r="BN18" s="32"/>
      <c r="BO18" s="32"/>
    </row>
    <row r="19" spans="1:67">
      <c r="A19" s="23" t="s">
        <v>58</v>
      </c>
      <c r="B19" s="31">
        <v>73.522999999999996</v>
      </c>
      <c r="C19" s="31"/>
      <c r="D19" s="31">
        <v>85.384</v>
      </c>
      <c r="E19" s="31">
        <v>86.481999999999999</v>
      </c>
      <c r="F19" s="31"/>
      <c r="G19" s="31">
        <v>87.001999999999995</v>
      </c>
      <c r="H19" s="31">
        <v>85.902000000000001</v>
      </c>
      <c r="I19" s="31">
        <v>86.076999999999998</v>
      </c>
      <c r="J19" s="31">
        <v>86.64</v>
      </c>
      <c r="K19" s="31">
        <v>85.567999999999998</v>
      </c>
      <c r="L19" s="31"/>
      <c r="M19" s="31">
        <v>85.376999999999995</v>
      </c>
      <c r="N19" s="31">
        <v>85.278999999999996</v>
      </c>
      <c r="O19" s="31">
        <v>86.652000000000001</v>
      </c>
      <c r="P19" s="31">
        <v>85.635999999999996</v>
      </c>
      <c r="Q19" s="31">
        <v>85.299000000000007</v>
      </c>
      <c r="R19" s="31">
        <v>85.593000000000004</v>
      </c>
      <c r="S19" s="31">
        <v>85.387</v>
      </c>
      <c r="T19" s="31">
        <v>84.058000000000007</v>
      </c>
      <c r="U19" s="31">
        <v>85.397000000000006</v>
      </c>
      <c r="V19" s="31"/>
      <c r="W19" s="31">
        <v>87.061000000000007</v>
      </c>
      <c r="X19" s="31">
        <v>87.048000000000002</v>
      </c>
      <c r="Y19" s="31">
        <v>86.953999999999994</v>
      </c>
      <c r="Z19" s="31"/>
      <c r="AA19" s="31">
        <v>91.305999999999997</v>
      </c>
      <c r="AB19" s="31"/>
      <c r="AC19" s="31">
        <v>86.346999999999994</v>
      </c>
      <c r="AD19" s="31"/>
      <c r="AE19" s="31">
        <v>89.003</v>
      </c>
      <c r="AF19" s="31">
        <v>88.325000000000003</v>
      </c>
      <c r="AG19" s="31"/>
      <c r="AH19" s="31">
        <v>88.74</v>
      </c>
      <c r="AI19" s="31">
        <v>84.77</v>
      </c>
      <c r="AJ19" s="31">
        <v>87.316999999999993</v>
      </c>
      <c r="AK19" s="32"/>
      <c r="AL19" s="28"/>
      <c r="BK19" s="32"/>
      <c r="BL19" s="32"/>
      <c r="BM19" s="32"/>
      <c r="BN19" s="32"/>
      <c r="BO19" s="32"/>
    </row>
    <row r="20" spans="1:67">
      <c r="A20" s="28"/>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2"/>
      <c r="AL20" s="28"/>
      <c r="BK20" s="32"/>
      <c r="BL20" s="32"/>
      <c r="BM20" s="32"/>
      <c r="BN20" s="32"/>
      <c r="BO20" s="32"/>
    </row>
    <row r="21" spans="1:67">
      <c r="A21" s="39" t="s">
        <v>92</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L21" s="28"/>
    </row>
    <row r="22" spans="1:67" ht="18">
      <c r="A22" s="23" t="s">
        <v>427</v>
      </c>
      <c r="B22" s="31">
        <v>0.57699999999999996</v>
      </c>
      <c r="C22" s="31"/>
      <c r="D22" s="31">
        <v>0.3</v>
      </c>
      <c r="E22" s="31">
        <v>0.439</v>
      </c>
      <c r="F22" s="31"/>
      <c r="G22" s="31">
        <v>0.51100000000000001</v>
      </c>
      <c r="H22" s="31">
        <v>0.187</v>
      </c>
      <c r="I22" s="31">
        <v>0.33200000000000002</v>
      </c>
      <c r="J22" s="31">
        <v>0.63300000000000001</v>
      </c>
      <c r="K22" s="31">
        <v>0.73699999999999999</v>
      </c>
      <c r="L22" s="31"/>
      <c r="M22" s="31">
        <v>0.65800000000000003</v>
      </c>
      <c r="N22" s="31">
        <v>0.377</v>
      </c>
      <c r="O22" s="31">
        <v>0.432</v>
      </c>
      <c r="P22" s="31">
        <v>0.61099999999999999</v>
      </c>
      <c r="Q22" s="31">
        <v>0.27400000000000002</v>
      </c>
      <c r="R22" s="31">
        <v>0.94</v>
      </c>
      <c r="S22" s="31">
        <v>0.42399999999999999</v>
      </c>
      <c r="T22" s="31">
        <v>0.82099999999999995</v>
      </c>
      <c r="U22" s="31">
        <v>0.58499999999999996</v>
      </c>
      <c r="V22" s="31"/>
      <c r="W22" s="31">
        <v>0.84299999999999997</v>
      </c>
      <c r="X22" s="31">
        <v>0.79400000000000004</v>
      </c>
      <c r="Y22" s="31">
        <v>0.70399999999999996</v>
      </c>
      <c r="Z22" s="31"/>
      <c r="AA22" s="31">
        <v>0.47599999999999998</v>
      </c>
      <c r="AB22" s="31"/>
      <c r="AC22" s="31">
        <v>0.47299999999999998</v>
      </c>
      <c r="AD22" s="31"/>
      <c r="AE22" s="31">
        <v>0.438</v>
      </c>
      <c r="AF22" s="31">
        <v>0.64100000000000001</v>
      </c>
      <c r="AG22" s="31"/>
      <c r="AH22" s="31">
        <v>0.875</v>
      </c>
      <c r="AI22" s="31">
        <v>0.52200000000000002</v>
      </c>
      <c r="AJ22" s="31">
        <v>0.16600000000000001</v>
      </c>
      <c r="AK22" s="9"/>
      <c r="AL22" s="28"/>
    </row>
    <row r="23" spans="1:67" ht="18">
      <c r="A23" s="23" t="s">
        <v>428</v>
      </c>
      <c r="B23" s="31">
        <v>8.9999999999999993E-3</v>
      </c>
      <c r="C23" s="31"/>
      <c r="D23" s="31">
        <v>1.2999999999999999E-2</v>
      </c>
      <c r="E23" s="31">
        <v>1.2999999999999999E-2</v>
      </c>
      <c r="F23" s="31"/>
      <c r="G23" s="31">
        <v>2.3E-2</v>
      </c>
      <c r="H23" s="31">
        <v>4.0000000000000001E-3</v>
      </c>
      <c r="I23" s="31">
        <v>8.0000000000000002E-3</v>
      </c>
      <c r="J23" s="31">
        <v>1.6E-2</v>
      </c>
      <c r="K23" s="31">
        <v>8.9999999999999993E-3</v>
      </c>
      <c r="L23" s="31"/>
      <c r="M23" s="31">
        <v>2.1000000000000001E-2</v>
      </c>
      <c r="N23" s="31">
        <v>8.0000000000000002E-3</v>
      </c>
      <c r="O23" s="31">
        <v>7.0000000000000001E-3</v>
      </c>
      <c r="P23" s="31">
        <v>1.4999999999999999E-2</v>
      </c>
      <c r="Q23" s="31">
        <v>0.01</v>
      </c>
      <c r="R23" s="31">
        <v>1.9E-2</v>
      </c>
      <c r="S23" s="31">
        <v>1.2999999999999999E-2</v>
      </c>
      <c r="T23" s="31">
        <v>1.9E-2</v>
      </c>
      <c r="U23" s="31">
        <v>1.0999999999999999E-2</v>
      </c>
      <c r="V23" s="31"/>
      <c r="W23" s="31">
        <v>1.0999999999999999E-2</v>
      </c>
      <c r="X23" s="31">
        <v>7.0000000000000001E-3</v>
      </c>
      <c r="Y23" s="31">
        <v>1.6E-2</v>
      </c>
      <c r="Z23" s="31"/>
      <c r="AA23" s="31">
        <v>1.2E-2</v>
      </c>
      <c r="AB23" s="31"/>
      <c r="AC23" s="31">
        <v>8.9999999999999993E-3</v>
      </c>
      <c r="AD23" s="31"/>
      <c r="AE23" s="31">
        <v>7.0000000000000001E-3</v>
      </c>
      <c r="AF23" s="31">
        <v>1.4E-2</v>
      </c>
      <c r="AG23" s="31"/>
      <c r="AH23" s="31">
        <v>5.0000000000000001E-3</v>
      </c>
      <c r="AI23" s="31">
        <v>1.9E-2</v>
      </c>
      <c r="AJ23" s="31">
        <v>1E-3</v>
      </c>
      <c r="AK23" s="9"/>
      <c r="AL23" s="28"/>
    </row>
    <row r="24" spans="1:67" ht="18">
      <c r="A24" s="23" t="s">
        <v>429</v>
      </c>
      <c r="B24" s="31">
        <v>1.6E-2</v>
      </c>
      <c r="C24" s="31"/>
      <c r="D24" s="31">
        <v>1.9E-2</v>
      </c>
      <c r="E24" s="31">
        <v>1.4999999999999999E-2</v>
      </c>
      <c r="F24" s="31"/>
      <c r="G24" s="31">
        <v>2.5999999999999999E-2</v>
      </c>
      <c r="H24" s="31">
        <v>2.8000000000000001E-2</v>
      </c>
      <c r="I24" s="31">
        <v>0.03</v>
      </c>
      <c r="J24" s="31">
        <v>0.05</v>
      </c>
      <c r="K24" s="31">
        <v>1.6E-2</v>
      </c>
      <c r="L24" s="31"/>
      <c r="M24" s="31">
        <v>2.1999999999999999E-2</v>
      </c>
      <c r="N24" s="31">
        <v>1.0999999999999999E-2</v>
      </c>
      <c r="O24" s="31">
        <v>8.9999999999999993E-3</v>
      </c>
      <c r="P24" s="31">
        <v>0.156</v>
      </c>
      <c r="Q24" s="31">
        <v>2.7E-2</v>
      </c>
      <c r="R24" s="31">
        <v>0.188</v>
      </c>
      <c r="S24" s="31">
        <v>0.35199999999999998</v>
      </c>
      <c r="T24" s="31">
        <v>1.9E-2</v>
      </c>
      <c r="U24" s="31">
        <v>4.3999999999999997E-2</v>
      </c>
      <c r="V24" s="31"/>
      <c r="W24" s="31">
        <v>2.4E-2</v>
      </c>
      <c r="X24" s="31">
        <v>0.23</v>
      </c>
      <c r="Y24" s="31">
        <v>0.01</v>
      </c>
      <c r="Z24" s="31"/>
      <c r="AA24" s="31">
        <v>1.6E-2</v>
      </c>
      <c r="AB24" s="31"/>
      <c r="AC24" s="31">
        <v>1.4999999999999999E-2</v>
      </c>
      <c r="AD24" s="31"/>
      <c r="AE24" s="31">
        <v>8.9999999999999993E-3</v>
      </c>
      <c r="AF24" s="31">
        <v>4.2000000000000003E-2</v>
      </c>
      <c r="AG24" s="31"/>
      <c r="AH24" s="31">
        <v>1.2999999999999999E-2</v>
      </c>
      <c r="AI24" s="31">
        <v>2.1999999999999999E-2</v>
      </c>
      <c r="AJ24" s="31">
        <v>1.6E-2</v>
      </c>
      <c r="AK24" s="9"/>
      <c r="AL24" s="28"/>
    </row>
    <row r="25" spans="1:67" ht="18">
      <c r="A25" s="23" t="s">
        <v>430</v>
      </c>
      <c r="B25" s="31">
        <v>2.1999999999999999E-2</v>
      </c>
      <c r="C25" s="31"/>
      <c r="D25" s="31">
        <v>1.7000000000000001E-2</v>
      </c>
      <c r="E25" s="31">
        <v>3.3000000000000002E-2</v>
      </c>
      <c r="F25" s="31"/>
      <c r="G25" s="31">
        <v>4.2999999999999997E-2</v>
      </c>
      <c r="H25" s="31">
        <v>0.64800000000000002</v>
      </c>
      <c r="I25" s="31">
        <v>1.4E-2</v>
      </c>
      <c r="J25" s="31">
        <v>0.01</v>
      </c>
      <c r="K25" s="31">
        <v>1.9E-2</v>
      </c>
      <c r="L25" s="31"/>
      <c r="M25" s="31">
        <v>0.04</v>
      </c>
      <c r="N25" s="31">
        <v>0.26400000000000001</v>
      </c>
      <c r="O25" s="31">
        <v>8.5000000000000006E-2</v>
      </c>
      <c r="P25" s="31">
        <v>3.5999999999999997E-2</v>
      </c>
      <c r="Q25" s="31">
        <v>0.317</v>
      </c>
      <c r="R25" s="31">
        <v>3.9E-2</v>
      </c>
      <c r="S25" s="31">
        <v>1.4E-2</v>
      </c>
      <c r="T25" s="31">
        <v>1.4999999999999999E-2</v>
      </c>
      <c r="U25" s="31">
        <v>0.40799999999999997</v>
      </c>
      <c r="V25" s="31"/>
      <c r="W25" s="31">
        <v>9.2999999999999999E-2</v>
      </c>
      <c r="X25" s="31">
        <v>2E-3</v>
      </c>
      <c r="Y25" s="31">
        <v>1.0999999999999999E-2</v>
      </c>
      <c r="Z25" s="31"/>
      <c r="AA25" s="31">
        <v>0.01</v>
      </c>
      <c r="AB25" s="31"/>
      <c r="AC25" s="31">
        <v>0.29699999999999999</v>
      </c>
      <c r="AD25" s="31"/>
      <c r="AE25" s="31">
        <v>0.01</v>
      </c>
      <c r="AF25" s="31">
        <v>4.8000000000000001E-2</v>
      </c>
      <c r="AG25" s="31"/>
      <c r="AH25" s="31">
        <v>0.60399999999999998</v>
      </c>
      <c r="AI25" s="31">
        <v>0.13500000000000001</v>
      </c>
      <c r="AJ25" s="31">
        <v>1.4999999999999999E-2</v>
      </c>
      <c r="AK25" s="9"/>
      <c r="AL25" s="28"/>
    </row>
    <row r="26" spans="1:67">
      <c r="A26" s="23" t="s">
        <v>53</v>
      </c>
      <c r="B26" s="31">
        <v>0.71199999999999997</v>
      </c>
      <c r="C26" s="31"/>
      <c r="D26" s="31">
        <v>1.1519999999999999</v>
      </c>
      <c r="E26" s="31">
        <v>1.4990000000000001</v>
      </c>
      <c r="F26" s="31"/>
      <c r="G26" s="31">
        <v>0.67300000000000004</v>
      </c>
      <c r="H26" s="31">
        <v>0.13600000000000001</v>
      </c>
      <c r="I26" s="31">
        <v>0.66200000000000003</v>
      </c>
      <c r="J26" s="31">
        <v>0.82099999999999995</v>
      </c>
      <c r="K26" s="31">
        <v>0.23799999999999999</v>
      </c>
      <c r="L26" s="31"/>
      <c r="M26" s="31">
        <v>0.30199999999999999</v>
      </c>
      <c r="N26" s="31">
        <v>0.16600000000000001</v>
      </c>
      <c r="O26" s="31">
        <v>0.14599999999999999</v>
      </c>
      <c r="P26" s="31">
        <v>0.42399999999999999</v>
      </c>
      <c r="Q26" s="31">
        <v>0.20599999999999999</v>
      </c>
      <c r="R26" s="31">
        <v>0.34799999999999998</v>
      </c>
      <c r="S26" s="31">
        <v>0.51400000000000001</v>
      </c>
      <c r="T26" s="31">
        <v>0.64700000000000002</v>
      </c>
      <c r="U26" s="31">
        <v>1.2829999999999999</v>
      </c>
      <c r="V26" s="31"/>
      <c r="W26" s="31">
        <v>0.34899999999999998</v>
      </c>
      <c r="X26" s="31">
        <v>0.32100000000000001</v>
      </c>
      <c r="Y26" s="31">
        <v>0.20699999999999999</v>
      </c>
      <c r="Z26" s="31"/>
      <c r="AA26" s="31">
        <v>0.24299999999999999</v>
      </c>
      <c r="AB26" s="31"/>
      <c r="AC26" s="31">
        <v>0.42</v>
      </c>
      <c r="AD26" s="31"/>
      <c r="AE26" s="31">
        <v>0.871</v>
      </c>
      <c r="AF26" s="31">
        <v>2.1739999999999999</v>
      </c>
      <c r="AG26" s="31"/>
      <c r="AH26" s="31">
        <v>0.17899999999999999</v>
      </c>
      <c r="AI26" s="31">
        <v>1.7030000000000001</v>
      </c>
      <c r="AJ26" s="31">
        <v>0.96599999999999997</v>
      </c>
      <c r="AK26" s="9"/>
      <c r="AL26" s="28"/>
    </row>
    <row r="27" spans="1:67">
      <c r="A27" s="23" t="s">
        <v>54</v>
      </c>
      <c r="B27" s="31">
        <v>4.3999999999999997E-2</v>
      </c>
      <c r="C27" s="31"/>
      <c r="D27" s="31">
        <v>3.5000000000000003E-2</v>
      </c>
      <c r="E27" s="31">
        <v>5.8000000000000003E-2</v>
      </c>
      <c r="F27" s="31"/>
      <c r="G27" s="31">
        <v>4.4999999999999998E-2</v>
      </c>
      <c r="H27" s="31">
        <v>2.3E-2</v>
      </c>
      <c r="I27" s="31">
        <v>3.5999999999999997E-2</v>
      </c>
      <c r="J27" s="31">
        <v>3.7999999999999999E-2</v>
      </c>
      <c r="K27" s="31">
        <v>2.5000000000000001E-2</v>
      </c>
      <c r="L27" s="31"/>
      <c r="M27" s="31">
        <v>5.0999999999999997E-2</v>
      </c>
      <c r="N27" s="31">
        <v>2.7E-2</v>
      </c>
      <c r="O27" s="31">
        <v>2.3E-2</v>
      </c>
      <c r="P27" s="31">
        <v>3.9E-2</v>
      </c>
      <c r="Q27" s="31">
        <v>3.1E-2</v>
      </c>
      <c r="R27" s="31">
        <v>2.8000000000000001E-2</v>
      </c>
      <c r="S27" s="31">
        <v>3.1E-2</v>
      </c>
      <c r="T27" s="31">
        <v>3.3000000000000002E-2</v>
      </c>
      <c r="U27" s="31">
        <v>3.2000000000000001E-2</v>
      </c>
      <c r="V27" s="31"/>
      <c r="W27" s="31">
        <v>3.1E-2</v>
      </c>
      <c r="X27" s="31">
        <v>2.5999999999999999E-2</v>
      </c>
      <c r="Y27" s="31">
        <v>2.5000000000000001E-2</v>
      </c>
      <c r="Z27" s="31"/>
      <c r="AA27" s="31">
        <v>2.1000000000000001E-2</v>
      </c>
      <c r="AB27" s="31"/>
      <c r="AC27" s="31">
        <v>2.8000000000000001E-2</v>
      </c>
      <c r="AD27" s="31"/>
      <c r="AE27" s="31">
        <v>0.02</v>
      </c>
      <c r="AF27" s="31">
        <v>4.7E-2</v>
      </c>
      <c r="AG27" s="31"/>
      <c r="AH27" s="31">
        <v>2.8000000000000001E-2</v>
      </c>
      <c r="AI27" s="31">
        <v>0.04</v>
      </c>
      <c r="AJ27" s="31">
        <v>3.5999999999999997E-2</v>
      </c>
      <c r="AK27" s="9"/>
      <c r="AL27" s="28"/>
    </row>
    <row r="28" spans="1:67">
      <c r="A28" s="23" t="s">
        <v>55</v>
      </c>
      <c r="B28" s="31">
        <v>0.03</v>
      </c>
      <c r="C28" s="31"/>
      <c r="D28" s="31">
        <v>4.7E-2</v>
      </c>
      <c r="E28" s="31">
        <v>6.7000000000000004E-2</v>
      </c>
      <c r="F28" s="31"/>
      <c r="G28" s="31">
        <v>5.0999999999999997E-2</v>
      </c>
      <c r="H28" s="31">
        <v>3.4000000000000002E-2</v>
      </c>
      <c r="I28" s="31">
        <v>0.04</v>
      </c>
      <c r="J28" s="31">
        <v>2.3E-2</v>
      </c>
      <c r="K28" s="31">
        <v>3.3000000000000002E-2</v>
      </c>
      <c r="L28" s="31"/>
      <c r="M28" s="31">
        <v>7.5999999999999998E-2</v>
      </c>
      <c r="N28" s="31">
        <v>3.3000000000000002E-2</v>
      </c>
      <c r="O28" s="31">
        <v>2.7E-2</v>
      </c>
      <c r="P28" s="31">
        <v>4.5999999999999999E-2</v>
      </c>
      <c r="Q28" s="31">
        <v>4.2000000000000003E-2</v>
      </c>
      <c r="R28" s="31">
        <v>3.6999999999999998E-2</v>
      </c>
      <c r="S28" s="31">
        <v>3.5000000000000003E-2</v>
      </c>
      <c r="T28" s="31">
        <v>3.4000000000000002E-2</v>
      </c>
      <c r="U28" s="31">
        <v>3.2000000000000001E-2</v>
      </c>
      <c r="V28" s="31"/>
      <c r="W28" s="31">
        <v>2.5999999999999999E-2</v>
      </c>
      <c r="X28" s="31">
        <v>3.9E-2</v>
      </c>
      <c r="Y28" s="31">
        <v>2.1999999999999999E-2</v>
      </c>
      <c r="Z28" s="31"/>
      <c r="AA28" s="31">
        <v>3.4000000000000002E-2</v>
      </c>
      <c r="AB28" s="31"/>
      <c r="AC28" s="31">
        <v>4.2000000000000003E-2</v>
      </c>
      <c r="AD28" s="31"/>
      <c r="AE28" s="31">
        <v>3.5000000000000003E-2</v>
      </c>
      <c r="AF28" s="31">
        <v>5.8999999999999997E-2</v>
      </c>
      <c r="AG28" s="31"/>
      <c r="AH28" s="31">
        <v>2.9000000000000001E-2</v>
      </c>
      <c r="AI28" s="31">
        <v>3.5000000000000003E-2</v>
      </c>
      <c r="AJ28" s="31">
        <v>7.2999999999999995E-2</v>
      </c>
      <c r="AK28" s="9"/>
      <c r="AL28" s="28"/>
    </row>
    <row r="29" spans="1:67">
      <c r="A29" s="23" t="s">
        <v>56</v>
      </c>
      <c r="B29" s="31">
        <v>0.84499999999999997</v>
      </c>
      <c r="C29" s="31"/>
      <c r="D29" s="31">
        <v>0.95</v>
      </c>
      <c r="E29" s="31">
        <v>1.23</v>
      </c>
      <c r="F29" s="31"/>
      <c r="G29" s="31">
        <v>0.94199999999999995</v>
      </c>
      <c r="H29" s="31">
        <v>0.317</v>
      </c>
      <c r="I29" s="31">
        <v>0.78100000000000003</v>
      </c>
      <c r="J29" s="31">
        <v>0.76700000000000002</v>
      </c>
      <c r="K29" s="31">
        <v>0.505</v>
      </c>
      <c r="L29" s="31"/>
      <c r="M29" s="31">
        <v>0.55500000000000005</v>
      </c>
      <c r="N29" s="31">
        <v>0.20499999999999999</v>
      </c>
      <c r="O29" s="31">
        <v>0.215</v>
      </c>
      <c r="P29" s="31">
        <v>0.84399999999999997</v>
      </c>
      <c r="Q29" s="31">
        <v>0.57899999999999996</v>
      </c>
      <c r="R29" s="31">
        <v>0.89300000000000002</v>
      </c>
      <c r="S29" s="31">
        <v>1.0880000000000001</v>
      </c>
      <c r="T29" s="31">
        <v>0.55000000000000004</v>
      </c>
      <c r="U29" s="31">
        <v>0.92200000000000004</v>
      </c>
      <c r="V29" s="31"/>
      <c r="W29" s="31">
        <v>0.45</v>
      </c>
      <c r="X29" s="31">
        <v>0.71899999999999997</v>
      </c>
      <c r="Y29" s="31">
        <v>0.86599999999999999</v>
      </c>
      <c r="Z29" s="31"/>
      <c r="AA29" s="31">
        <v>0.86199999999999999</v>
      </c>
      <c r="AB29" s="31"/>
      <c r="AC29" s="31">
        <v>0.58199999999999996</v>
      </c>
      <c r="AD29" s="31"/>
      <c r="AE29" s="31">
        <v>0.76800000000000002</v>
      </c>
      <c r="AF29" s="31">
        <v>1.883</v>
      </c>
      <c r="AG29" s="31"/>
      <c r="AH29" s="31">
        <v>0.59899999999999998</v>
      </c>
      <c r="AI29" s="31">
        <v>2.0099999999999998</v>
      </c>
      <c r="AJ29" s="31">
        <v>0.53900000000000003</v>
      </c>
      <c r="AK29" s="9"/>
      <c r="AL29" s="28"/>
    </row>
    <row r="30" spans="1:67">
      <c r="A30" s="23" t="s">
        <v>57</v>
      </c>
      <c r="B30" s="31">
        <v>4.2000000000000003E-2</v>
      </c>
      <c r="C30" s="31"/>
      <c r="D30" s="31">
        <v>0.05</v>
      </c>
      <c r="E30" s="31">
        <v>3.4000000000000002E-2</v>
      </c>
      <c r="F30" s="31"/>
      <c r="G30" s="31">
        <v>4.9000000000000002E-2</v>
      </c>
      <c r="H30" s="31">
        <v>4.2000000000000003E-2</v>
      </c>
      <c r="I30" s="31">
        <v>8.9999999999999993E-3</v>
      </c>
      <c r="J30" s="31">
        <v>8.0000000000000002E-3</v>
      </c>
      <c r="K30" s="31">
        <v>2E-3</v>
      </c>
      <c r="L30" s="31"/>
      <c r="M30" s="31">
        <v>3.5999999999999997E-2</v>
      </c>
      <c r="N30" s="31">
        <v>2.9000000000000001E-2</v>
      </c>
      <c r="O30" s="31">
        <v>8.9999999999999993E-3</v>
      </c>
      <c r="P30" s="31">
        <v>6.0000000000000001E-3</v>
      </c>
      <c r="Q30" s="31">
        <v>3.5000000000000003E-2</v>
      </c>
      <c r="R30" s="31">
        <v>3.0000000000000001E-3</v>
      </c>
      <c r="S30" s="31">
        <v>8.9999999999999993E-3</v>
      </c>
      <c r="T30" s="31">
        <v>2E-3</v>
      </c>
      <c r="U30" s="31">
        <v>5.0000000000000001E-3</v>
      </c>
      <c r="V30" s="31"/>
      <c r="W30" s="31">
        <v>1.4E-2</v>
      </c>
      <c r="X30" s="31">
        <v>6.0000000000000001E-3</v>
      </c>
      <c r="Y30" s="31">
        <v>8.0000000000000002E-3</v>
      </c>
      <c r="Z30" s="31"/>
      <c r="AA30" s="31">
        <v>5.0000000000000001E-3</v>
      </c>
      <c r="AB30" s="31"/>
      <c r="AC30" s="31">
        <v>1.0999999999999999E-2</v>
      </c>
      <c r="AD30" s="31"/>
      <c r="AE30" s="31">
        <v>3.4000000000000002E-2</v>
      </c>
      <c r="AF30" s="31">
        <v>1.9E-2</v>
      </c>
      <c r="AG30" s="31"/>
      <c r="AH30" s="31">
        <v>0.01</v>
      </c>
      <c r="AI30" s="31">
        <v>3.9E-2</v>
      </c>
      <c r="AJ30" s="31">
        <v>1.7999999999999999E-2</v>
      </c>
      <c r="AK30" s="9"/>
      <c r="AL30" s="28"/>
    </row>
    <row r="31" spans="1:67" ht="18">
      <c r="A31" s="23" t="s">
        <v>431</v>
      </c>
      <c r="B31" s="31">
        <v>5.7000000000000002E-2</v>
      </c>
      <c r="C31" s="31"/>
      <c r="D31" s="31">
        <v>4.5999999999999999E-2</v>
      </c>
      <c r="E31" s="31">
        <v>1.9E-2</v>
      </c>
      <c r="F31" s="31"/>
      <c r="G31" s="31">
        <v>0.04</v>
      </c>
      <c r="H31" s="31">
        <v>3.0000000000000001E-3</v>
      </c>
      <c r="I31" s="31">
        <v>1.6E-2</v>
      </c>
      <c r="J31" s="31">
        <v>0.01</v>
      </c>
      <c r="K31" s="31">
        <v>5.3999999999999999E-2</v>
      </c>
      <c r="L31" s="31"/>
      <c r="M31" s="31">
        <v>4.5999999999999999E-2</v>
      </c>
      <c r="N31" s="31">
        <v>4.0000000000000001E-3</v>
      </c>
      <c r="O31" s="31">
        <v>3.0000000000000001E-3</v>
      </c>
      <c r="P31" s="31">
        <v>2.4E-2</v>
      </c>
      <c r="Q31" s="31">
        <v>4.8000000000000001E-2</v>
      </c>
      <c r="R31" s="31">
        <v>5.7000000000000002E-2</v>
      </c>
      <c r="S31" s="31">
        <v>0.01</v>
      </c>
      <c r="T31" s="31">
        <v>2.8000000000000001E-2</v>
      </c>
      <c r="U31" s="31">
        <v>1.2999999999999999E-2</v>
      </c>
      <c r="V31" s="31"/>
      <c r="W31" s="31">
        <v>8.9999999999999993E-3</v>
      </c>
      <c r="X31" s="31">
        <v>1.9E-2</v>
      </c>
      <c r="Y31" s="31">
        <v>2.8000000000000001E-2</v>
      </c>
      <c r="Z31" s="31"/>
      <c r="AA31" s="31">
        <v>1.9E-2</v>
      </c>
      <c r="AB31" s="31"/>
      <c r="AC31" s="31">
        <v>2E-3</v>
      </c>
      <c r="AD31" s="31"/>
      <c r="AE31" s="31">
        <v>0.01</v>
      </c>
      <c r="AF31" s="31">
        <v>8.9999999999999993E-3</v>
      </c>
      <c r="AG31" s="31"/>
      <c r="AH31" s="31">
        <v>7.0000000000000001E-3</v>
      </c>
      <c r="AI31" s="31">
        <v>8.0000000000000002E-3</v>
      </c>
      <c r="AJ31" s="31">
        <v>0</v>
      </c>
      <c r="AK31" s="9"/>
      <c r="AL31" s="28"/>
    </row>
    <row r="32" spans="1:67" ht="18">
      <c r="A32" s="23" t="s">
        <v>432</v>
      </c>
      <c r="B32" s="31">
        <v>5.0000000000000001E-3</v>
      </c>
      <c r="C32" s="31"/>
      <c r="D32" s="31">
        <v>8.0000000000000002E-3</v>
      </c>
      <c r="E32" s="31">
        <v>4.0000000000000001E-3</v>
      </c>
      <c r="F32" s="31"/>
      <c r="G32" s="31">
        <v>5.0000000000000001E-3</v>
      </c>
      <c r="H32" s="31">
        <v>0</v>
      </c>
      <c r="I32" s="31">
        <v>6.0000000000000001E-3</v>
      </c>
      <c r="J32" s="31">
        <v>7.0000000000000001E-3</v>
      </c>
      <c r="K32" s="31">
        <v>0</v>
      </c>
      <c r="L32" s="31"/>
      <c r="M32" s="31">
        <v>5.0000000000000001E-3</v>
      </c>
      <c r="N32" s="31">
        <v>2E-3</v>
      </c>
      <c r="O32" s="31"/>
      <c r="P32" s="31">
        <v>6.0000000000000001E-3</v>
      </c>
      <c r="Q32" s="31">
        <v>6.0000000000000001E-3</v>
      </c>
      <c r="R32" s="31">
        <v>7.0000000000000001E-3</v>
      </c>
      <c r="S32" s="31">
        <v>4.0000000000000001E-3</v>
      </c>
      <c r="T32" s="31">
        <v>4.0000000000000001E-3</v>
      </c>
      <c r="U32" s="31">
        <v>4.0000000000000001E-3</v>
      </c>
      <c r="V32" s="31"/>
      <c r="W32" s="31">
        <v>6.0000000000000001E-3</v>
      </c>
      <c r="X32" s="31">
        <v>0</v>
      </c>
      <c r="Y32" s="31">
        <v>8.0000000000000002E-3</v>
      </c>
      <c r="Z32" s="31"/>
      <c r="AA32" s="31">
        <v>7.0000000000000001E-3</v>
      </c>
      <c r="AB32" s="31"/>
      <c r="AC32" s="31">
        <v>2E-3</v>
      </c>
      <c r="AD32" s="31"/>
      <c r="AE32" s="31">
        <v>5.0000000000000001E-3</v>
      </c>
      <c r="AF32" s="31">
        <v>5.0000000000000001E-3</v>
      </c>
      <c r="AG32" s="31"/>
      <c r="AH32" s="31">
        <v>1E-3</v>
      </c>
      <c r="AI32" s="31">
        <v>5.0000000000000001E-3</v>
      </c>
      <c r="AJ32" s="31">
        <v>0</v>
      </c>
      <c r="AK32" s="9"/>
      <c r="AL32" s="28"/>
    </row>
    <row r="33" spans="1:38">
      <c r="A33" s="23"/>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9"/>
      <c r="AL33" s="28"/>
    </row>
    <row r="34" spans="1:38">
      <c r="A34" s="23" t="s">
        <v>58</v>
      </c>
      <c r="B34" s="31">
        <v>0.96599999999999997</v>
      </c>
      <c r="C34" s="31"/>
      <c r="D34" s="31">
        <v>1.018</v>
      </c>
      <c r="E34" s="31">
        <v>1.254</v>
      </c>
      <c r="F34" s="31"/>
      <c r="G34" s="31">
        <v>0.76100000000000001</v>
      </c>
      <c r="H34" s="31">
        <v>0.11600000000000001</v>
      </c>
      <c r="I34" s="31">
        <v>0.74199999999999999</v>
      </c>
      <c r="J34" s="31">
        <v>0.86699999999999999</v>
      </c>
      <c r="K34" s="31">
        <v>0.20499999999999999</v>
      </c>
      <c r="L34" s="31"/>
      <c r="M34" s="31">
        <v>0.38100000000000001</v>
      </c>
      <c r="N34" s="31">
        <v>0.153</v>
      </c>
      <c r="O34" s="31">
        <v>0.14699999999999999</v>
      </c>
      <c r="P34" s="31">
        <v>0.36499999999999999</v>
      </c>
      <c r="Q34" s="31">
        <v>0.26100000000000001</v>
      </c>
      <c r="R34" s="31">
        <v>0.36299999999999999</v>
      </c>
      <c r="S34" s="31">
        <v>0.72299999999999998</v>
      </c>
      <c r="T34" s="31">
        <v>0.64600000000000002</v>
      </c>
      <c r="U34" s="31">
        <v>1.357</v>
      </c>
      <c r="V34" s="31"/>
      <c r="W34" s="31">
        <v>0.36</v>
      </c>
      <c r="X34" s="31">
        <v>0.42</v>
      </c>
      <c r="Y34" s="31">
        <v>0.55200000000000005</v>
      </c>
      <c r="Z34" s="31"/>
      <c r="AA34" s="31">
        <v>0.26800000000000002</v>
      </c>
      <c r="AB34" s="31"/>
      <c r="AC34" s="31">
        <v>0.30499999999999999</v>
      </c>
      <c r="AD34" s="31"/>
      <c r="AE34" s="31">
        <v>0.94099999999999995</v>
      </c>
      <c r="AF34" s="31">
        <v>1.125</v>
      </c>
      <c r="AG34" s="31"/>
      <c r="AH34" s="31">
        <v>0.24299999999999999</v>
      </c>
      <c r="AI34" s="31">
        <v>1.083</v>
      </c>
      <c r="AJ34" s="31">
        <v>1.0089999999999999</v>
      </c>
      <c r="AK34" s="9"/>
      <c r="AL34" s="28"/>
    </row>
    <row r="35" spans="1:3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28"/>
    </row>
    <row r="36" spans="1:38">
      <c r="A36" s="40" t="s">
        <v>95</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9"/>
      <c r="AL36" s="28"/>
    </row>
    <row r="37" spans="1:38">
      <c r="A37" s="44" t="s">
        <v>52</v>
      </c>
      <c r="I37" s="16">
        <v>13</v>
      </c>
      <c r="J37" s="16">
        <v>11</v>
      </c>
      <c r="K37" s="16">
        <v>7</v>
      </c>
      <c r="L37" s="16"/>
      <c r="M37" s="16"/>
      <c r="N37" s="16"/>
      <c r="O37" s="16"/>
      <c r="P37" s="16">
        <v>14</v>
      </c>
      <c r="Q37" s="16"/>
      <c r="R37" s="16">
        <v>8</v>
      </c>
      <c r="S37" s="16">
        <v>16</v>
      </c>
      <c r="T37" s="16">
        <v>12</v>
      </c>
      <c r="U37" s="16">
        <v>7</v>
      </c>
      <c r="V37" s="16"/>
      <c r="W37" s="16">
        <v>7</v>
      </c>
      <c r="X37" s="16">
        <v>13</v>
      </c>
      <c r="Y37" s="16">
        <v>13</v>
      </c>
      <c r="Z37" s="16"/>
      <c r="AA37" s="16">
        <v>11</v>
      </c>
      <c r="AB37" s="16"/>
      <c r="AC37" s="16"/>
      <c r="AD37" s="16"/>
      <c r="AE37" s="16">
        <v>4</v>
      </c>
      <c r="AF37" s="16">
        <v>4</v>
      </c>
      <c r="AG37" s="16"/>
      <c r="AH37" s="16"/>
      <c r="AI37" s="16"/>
      <c r="AJ37" s="16">
        <v>4</v>
      </c>
      <c r="AL37" s="28"/>
    </row>
    <row r="38" spans="1:38">
      <c r="A38" s="34" t="s">
        <v>93</v>
      </c>
      <c r="I38" s="8">
        <v>375</v>
      </c>
      <c r="J38" s="8">
        <v>436</v>
      </c>
      <c r="K38" s="8">
        <v>374</v>
      </c>
      <c r="P38" s="8">
        <v>467</v>
      </c>
      <c r="R38" s="8">
        <v>447</v>
      </c>
      <c r="S38" s="8">
        <v>394</v>
      </c>
      <c r="T38" s="8">
        <v>338</v>
      </c>
      <c r="U38" s="8">
        <v>646</v>
      </c>
      <c r="W38" s="8">
        <v>542</v>
      </c>
      <c r="X38" s="8">
        <v>301</v>
      </c>
      <c r="Y38" s="8">
        <v>342</v>
      </c>
      <c r="AA38" s="8">
        <v>228</v>
      </c>
      <c r="AE38" s="8">
        <v>970</v>
      </c>
      <c r="AF38" s="8">
        <v>959</v>
      </c>
      <c r="AJ38" s="8">
        <v>750</v>
      </c>
      <c r="AL38" s="28"/>
    </row>
    <row r="39" spans="1:38">
      <c r="A39" s="34" t="s">
        <v>94</v>
      </c>
      <c r="I39" s="34">
        <v>64</v>
      </c>
      <c r="J39" s="34">
        <v>57</v>
      </c>
      <c r="K39" s="34">
        <v>14</v>
      </c>
      <c r="P39" s="34">
        <v>43</v>
      </c>
      <c r="R39" s="34">
        <v>24</v>
      </c>
      <c r="S39" s="34">
        <v>68</v>
      </c>
      <c r="T39" s="34">
        <v>13</v>
      </c>
      <c r="U39" s="34">
        <v>37</v>
      </c>
      <c r="W39" s="34">
        <v>100</v>
      </c>
      <c r="X39" s="34">
        <v>41</v>
      </c>
      <c r="Y39" s="34">
        <v>57</v>
      </c>
      <c r="AA39" s="34">
        <v>38</v>
      </c>
      <c r="AE39" s="34">
        <v>244</v>
      </c>
      <c r="AF39" s="34">
        <v>139</v>
      </c>
      <c r="AJ39" s="34">
        <v>129</v>
      </c>
      <c r="AL39" s="28"/>
    </row>
    <row r="40" spans="1:38">
      <c r="A40" s="34" t="s">
        <v>57</v>
      </c>
      <c r="G40" s="9"/>
      <c r="I40" s="35">
        <v>5.2486999999999999E-2</v>
      </c>
      <c r="J40" s="35">
        <v>6.1381999999999999E-2</v>
      </c>
      <c r="K40" s="35">
        <v>5.2393000000000002E-2</v>
      </c>
      <c r="P40" s="35">
        <v>6.5310999999999994E-2</v>
      </c>
      <c r="Q40" s="36"/>
      <c r="R40" s="35">
        <v>6.2607999999999997E-2</v>
      </c>
      <c r="S40" s="35">
        <v>5.5190999999999997E-2</v>
      </c>
      <c r="T40" s="35">
        <v>5.4327E-2</v>
      </c>
      <c r="U40" s="35">
        <v>9.0381000000000003E-2</v>
      </c>
      <c r="V40" s="36"/>
      <c r="W40" s="35">
        <v>7.5867000000000004E-2</v>
      </c>
      <c r="X40" s="35">
        <v>4.2098999999999998E-2</v>
      </c>
      <c r="Y40" s="35">
        <v>4.7876000000000002E-2</v>
      </c>
      <c r="Z40" s="36"/>
      <c r="AA40" s="35">
        <v>4.0246999999999998E-2</v>
      </c>
      <c r="AB40" s="36"/>
      <c r="AC40" s="36"/>
      <c r="AD40" s="36"/>
      <c r="AE40" s="35">
        <v>0.13575000000000001</v>
      </c>
      <c r="AF40" s="35">
        <v>0.13425000000000001</v>
      </c>
      <c r="AG40" s="36"/>
      <c r="AH40" s="36"/>
      <c r="AI40" s="36"/>
      <c r="AJ40" s="35">
        <v>0.105</v>
      </c>
      <c r="AL40" s="28"/>
    </row>
    <row r="41" spans="1:38">
      <c r="A41" s="34" t="s">
        <v>94</v>
      </c>
      <c r="I41" s="35">
        <v>9.2689999999999995E-3</v>
      </c>
      <c r="J41" s="35">
        <v>7.9129999999999999E-3</v>
      </c>
      <c r="K41" s="35">
        <v>1.7669999999999999E-3</v>
      </c>
      <c r="P41" s="35">
        <v>5.5659999999999998E-3</v>
      </c>
      <c r="Q41" s="36"/>
      <c r="R41" s="35">
        <v>3.411E-3</v>
      </c>
      <c r="S41" s="35">
        <v>9.4850000000000004E-3</v>
      </c>
      <c r="T41" s="35">
        <v>1.8339999999999999E-3</v>
      </c>
      <c r="U41" s="35">
        <v>5.182E-3</v>
      </c>
      <c r="V41" s="36"/>
      <c r="W41" s="35">
        <v>1.396E-2</v>
      </c>
      <c r="X41" s="35">
        <v>5.7580000000000001E-3</v>
      </c>
      <c r="Y41" s="35">
        <v>8.012E-3</v>
      </c>
      <c r="Z41" s="36"/>
      <c r="AA41" s="35">
        <v>5.3160000000000004E-3</v>
      </c>
      <c r="AB41" s="36"/>
      <c r="AC41" s="36"/>
      <c r="AD41" s="36"/>
      <c r="AE41" s="35">
        <v>3.4190999999999999E-2</v>
      </c>
      <c r="AF41" s="35">
        <v>1.9484999999999999E-2</v>
      </c>
      <c r="AG41" s="36"/>
      <c r="AH41" s="36"/>
      <c r="AI41" s="36"/>
      <c r="AJ41" s="35">
        <v>1.8110999999999999E-2</v>
      </c>
      <c r="AL41" s="28"/>
    </row>
    <row r="42" spans="1:38">
      <c r="A42" s="16"/>
      <c r="D42" s="37"/>
      <c r="E42" s="37"/>
      <c r="G42" s="37"/>
      <c r="AL42" s="28"/>
    </row>
    <row r="43" spans="1:38">
      <c r="A43" s="39" t="s">
        <v>140</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row>
    <row r="44" spans="1:38">
      <c r="A44" s="45" t="s">
        <v>52</v>
      </c>
      <c r="B44" s="41">
        <v>2</v>
      </c>
      <c r="C44" s="42"/>
      <c r="D44" s="41">
        <v>15</v>
      </c>
      <c r="E44" s="41">
        <v>16</v>
      </c>
      <c r="F44" s="42"/>
      <c r="G44" s="41">
        <v>4</v>
      </c>
      <c r="H44" s="41">
        <v>3</v>
      </c>
      <c r="I44" s="41">
        <v>13</v>
      </c>
      <c r="J44" s="42">
        <v>13</v>
      </c>
      <c r="K44" s="42">
        <v>14</v>
      </c>
      <c r="L44" s="42"/>
      <c r="M44" s="42">
        <v>11</v>
      </c>
      <c r="N44" s="42">
        <v>6</v>
      </c>
      <c r="O44" s="42"/>
      <c r="P44" s="42">
        <v>9</v>
      </c>
      <c r="Q44" s="42">
        <v>5</v>
      </c>
      <c r="R44" s="42">
        <v>5</v>
      </c>
      <c r="S44" s="42">
        <v>17</v>
      </c>
      <c r="T44" s="42">
        <v>14</v>
      </c>
      <c r="U44" s="42">
        <v>2</v>
      </c>
      <c r="V44" s="42"/>
      <c r="W44" s="42">
        <v>16</v>
      </c>
      <c r="X44" s="42">
        <v>4</v>
      </c>
      <c r="Y44" s="42">
        <v>22</v>
      </c>
      <c r="Z44" s="42"/>
      <c r="AA44" s="42">
        <v>7</v>
      </c>
      <c r="AB44" s="42"/>
      <c r="AC44" s="42">
        <v>7</v>
      </c>
      <c r="AD44" s="42"/>
      <c r="AE44" s="42">
        <v>14</v>
      </c>
      <c r="AF44" s="42">
        <v>11</v>
      </c>
      <c r="AG44" s="42"/>
      <c r="AH44" s="42">
        <v>5</v>
      </c>
      <c r="AI44" s="42">
        <v>10</v>
      </c>
      <c r="AJ44" s="42">
        <v>5</v>
      </c>
    </row>
    <row r="45" spans="1:38" ht="18">
      <c r="A45" s="23" t="s">
        <v>427</v>
      </c>
      <c r="B45" s="31">
        <v>37.385822500000003</v>
      </c>
      <c r="C45" s="9"/>
      <c r="D45" s="31">
        <v>40.276664666666662</v>
      </c>
      <c r="E45" s="31">
        <v>40.458706937499997</v>
      </c>
      <c r="F45" s="9"/>
      <c r="G45" s="31">
        <v>40.036093749999999</v>
      </c>
      <c r="H45" s="31">
        <v>40.230519666666659</v>
      </c>
      <c r="I45" s="31">
        <v>40.081640615384615</v>
      </c>
      <c r="J45" s="9">
        <v>39.781655000000001</v>
      </c>
      <c r="K45" s="9">
        <v>40.038249999999998</v>
      </c>
      <c r="L45" s="9"/>
      <c r="M45" s="9">
        <v>40.564182636363633</v>
      </c>
      <c r="N45" s="9">
        <v>40.036093749999999</v>
      </c>
      <c r="O45" s="9"/>
      <c r="P45" s="9">
        <v>40.41177311111111</v>
      </c>
      <c r="Q45" s="9">
        <v>40.206989200000002</v>
      </c>
      <c r="R45" s="9">
        <v>40.329363999999998</v>
      </c>
      <c r="S45" s="9">
        <v>39.578443176470586</v>
      </c>
      <c r="T45" s="9">
        <v>39.928931357142851</v>
      </c>
      <c r="U45" s="9">
        <v>39.898063499999999</v>
      </c>
      <c r="V45" s="9"/>
      <c r="W45" s="9">
        <v>39.812334374999992</v>
      </c>
      <c r="X45" s="9">
        <v>39.607222499999999</v>
      </c>
      <c r="Y45" s="9">
        <v>39.996996954545459</v>
      </c>
      <c r="Z45" s="9"/>
      <c r="AA45" s="9">
        <v>40.920435142857137</v>
      </c>
      <c r="AB45" s="9"/>
      <c r="AC45" s="9">
        <v>40.641055000000001</v>
      </c>
      <c r="AD45" s="9"/>
      <c r="AE45" s="9">
        <v>40.355334428571425</v>
      </c>
      <c r="AF45" s="9">
        <v>40.299336818181821</v>
      </c>
      <c r="AG45" s="9"/>
      <c r="AH45" s="9">
        <v>40.997325799999999</v>
      </c>
      <c r="AI45" s="9">
        <v>40.511243181818188</v>
      </c>
      <c r="AJ45" s="9">
        <v>40.184461800000001</v>
      </c>
    </row>
    <row r="46" spans="1:38" ht="18">
      <c r="A46" s="23" t="s">
        <v>428</v>
      </c>
      <c r="B46" s="31">
        <v>1.10635E-2</v>
      </c>
      <c r="C46" s="9"/>
      <c r="D46" s="31">
        <v>8.6468888888888897E-3</v>
      </c>
      <c r="E46" s="31">
        <v>1.0860384615384615E-2</v>
      </c>
      <c r="F46" s="9"/>
      <c r="G46" s="31">
        <v>1.38345E-2</v>
      </c>
      <c r="H46" s="31">
        <v>1.3413E-2</v>
      </c>
      <c r="I46" s="31">
        <v>9.0547777777777796E-3</v>
      </c>
      <c r="J46" s="9">
        <v>5.6031538461538462E-3</v>
      </c>
      <c r="K46" s="9">
        <v>5.1815000000000003E-3</v>
      </c>
      <c r="L46" s="9"/>
      <c r="M46" s="9">
        <v>7.0028000000000009E-3</v>
      </c>
      <c r="N46" s="9">
        <v>1.38345E-2</v>
      </c>
      <c r="O46" s="9"/>
      <c r="P46" s="9">
        <v>7.9594285714285722E-3</v>
      </c>
      <c r="Q46" s="9">
        <v>2.1121399999999999E-2</v>
      </c>
      <c r="R46" s="9">
        <v>9.4222500000000001E-3</v>
      </c>
      <c r="S46" s="9">
        <v>4.414529411764706E-3</v>
      </c>
      <c r="T46" s="9">
        <v>1.5061000000000001E-2</v>
      </c>
      <c r="U46" s="9">
        <v>1.0076999999999999E-2</v>
      </c>
      <c r="V46" s="9"/>
      <c r="W46" s="9">
        <v>4.2654375000000001E-3</v>
      </c>
      <c r="X46" s="9">
        <v>1.26725E-2</v>
      </c>
      <c r="Y46" s="9">
        <v>6.9780000000000007E-3</v>
      </c>
      <c r="Z46" s="9"/>
      <c r="AA46" s="9">
        <v>3.8929999999999998E-3</v>
      </c>
      <c r="AB46" s="9"/>
      <c r="AC46" s="9"/>
      <c r="AD46" s="9"/>
      <c r="AE46" s="9">
        <v>9.1653076923076931E-3</v>
      </c>
      <c r="AF46" s="9">
        <v>7.5892222222222229E-3</v>
      </c>
      <c r="AG46" s="9"/>
      <c r="AH46" s="9">
        <v>1.7363E-2</v>
      </c>
      <c r="AI46" s="9">
        <v>3.9364999999999999E-3</v>
      </c>
      <c r="AJ46" s="9">
        <v>1.029125E-2</v>
      </c>
    </row>
    <row r="47" spans="1:38" ht="18">
      <c r="A47" s="23" t="s">
        <v>429</v>
      </c>
      <c r="B47" s="31">
        <v>4.5554999999999997E-3</v>
      </c>
      <c r="C47" s="9"/>
      <c r="D47" s="31">
        <v>1.4064666666666668E-2</v>
      </c>
      <c r="E47" s="31">
        <v>2.6871812500000005E-2</v>
      </c>
      <c r="F47" s="9"/>
      <c r="G47" s="31">
        <v>2.821475E-2</v>
      </c>
      <c r="H47" s="31"/>
      <c r="I47" s="31">
        <v>1.9371142857142858E-2</v>
      </c>
      <c r="J47" s="9">
        <v>3.0169615384615382E-2</v>
      </c>
      <c r="K47" s="9">
        <v>7.7189999999999993E-3</v>
      </c>
      <c r="L47" s="9"/>
      <c r="M47" s="9">
        <v>1.6695222222222222E-2</v>
      </c>
      <c r="N47" s="9">
        <v>2.821475E-2</v>
      </c>
      <c r="O47" s="9"/>
      <c r="P47" s="9">
        <v>9.3855399999999992E-2</v>
      </c>
      <c r="Q47" s="9">
        <v>4.1250000000000002E-3</v>
      </c>
      <c r="R47" s="9">
        <v>0.14010699999999998</v>
      </c>
      <c r="S47" s="9">
        <v>0.14631782352941178</v>
      </c>
      <c r="T47" s="9">
        <v>1.3339142857142858E-2</v>
      </c>
      <c r="U47" s="9">
        <v>8.668300000000001E-2</v>
      </c>
      <c r="V47" s="9"/>
      <c r="W47" s="9">
        <v>0.12399068749999999</v>
      </c>
      <c r="X47" s="9">
        <v>5.0225000000000006E-2</v>
      </c>
      <c r="Y47" s="9">
        <v>5.8207727272727274E-3</v>
      </c>
      <c r="Z47" s="9"/>
      <c r="AA47" s="9">
        <v>5.6484285714285716E-2</v>
      </c>
      <c r="AB47" s="9"/>
      <c r="AC47" s="9">
        <v>2.1399599999999998E-2</v>
      </c>
      <c r="AD47" s="9"/>
      <c r="AE47" s="9">
        <v>1.1766714285714285E-2</v>
      </c>
      <c r="AF47" s="9">
        <v>1.000475E-2</v>
      </c>
      <c r="AG47" s="9"/>
      <c r="AH47" s="9">
        <v>2.2995500000000002E-2</v>
      </c>
      <c r="AI47" s="9">
        <v>1.63898E-2</v>
      </c>
      <c r="AJ47" s="9">
        <v>1.8696750000000002E-2</v>
      </c>
    </row>
    <row r="48" spans="1:38" ht="18">
      <c r="A48" s="23" t="s">
        <v>430</v>
      </c>
      <c r="B48" s="31">
        <v>9.2005000000000003E-3</v>
      </c>
      <c r="C48" s="9"/>
      <c r="D48" s="31">
        <v>3.734913333333334E-2</v>
      </c>
      <c r="E48" s="31">
        <v>4.9660312500000005E-2</v>
      </c>
      <c r="F48" s="9"/>
      <c r="G48" s="31">
        <v>3.8808499999999996E-2</v>
      </c>
      <c r="H48" s="31">
        <v>0.44920133333333334</v>
      </c>
      <c r="I48" s="31">
        <v>1.0626230769230768E-2</v>
      </c>
      <c r="J48" s="9">
        <v>8.5393076923076915E-3</v>
      </c>
      <c r="K48" s="9">
        <v>6.6806642857142842E-2</v>
      </c>
      <c r="L48" s="9"/>
      <c r="M48" s="9">
        <v>2.3502363636363634E-2</v>
      </c>
      <c r="N48" s="9">
        <v>3.8808499999999996E-2</v>
      </c>
      <c r="O48" s="9"/>
      <c r="P48" s="9">
        <v>2.7483444444444442E-2</v>
      </c>
      <c r="Q48" s="9">
        <v>2.3490199999999999E-2</v>
      </c>
      <c r="R48" s="9">
        <v>4.3354799999999992E-2</v>
      </c>
      <c r="S48" s="9">
        <v>3.3412941176470582E-3</v>
      </c>
      <c r="T48" s="9">
        <v>2.926142857142857E-2</v>
      </c>
      <c r="U48" s="9">
        <v>2.0993999999999999E-2</v>
      </c>
      <c r="V48" s="9"/>
      <c r="W48" s="9">
        <v>1.4738249999999998E-2</v>
      </c>
      <c r="X48" s="9">
        <v>6.0819999999999997E-3</v>
      </c>
      <c r="Y48" s="9">
        <v>1.1170272727272728E-2</v>
      </c>
      <c r="Z48" s="9"/>
      <c r="AA48" s="9">
        <v>8.3474285714285716E-3</v>
      </c>
      <c r="AB48" s="9"/>
      <c r="AC48" s="9">
        <v>1.7185571428571429E-2</v>
      </c>
      <c r="AD48" s="9"/>
      <c r="AE48" s="9">
        <v>1.0370928571428573E-2</v>
      </c>
      <c r="AF48" s="9">
        <v>1.2416999999999997E-2</v>
      </c>
      <c r="AG48" s="9"/>
      <c r="AH48" s="9">
        <v>6.4873750000000008E-2</v>
      </c>
      <c r="AI48" s="9">
        <v>9.8697272727272731E-3</v>
      </c>
      <c r="AJ48" s="9">
        <v>2.6236199999999998E-2</v>
      </c>
    </row>
    <row r="49" spans="1:36">
      <c r="A49" s="23" t="s">
        <v>53</v>
      </c>
      <c r="B49" s="31">
        <v>24.56616</v>
      </c>
      <c r="C49" s="9"/>
      <c r="D49" s="31">
        <v>14.376152266666663</v>
      </c>
      <c r="E49" s="31">
        <v>13.250654625000001</v>
      </c>
      <c r="F49" s="9"/>
      <c r="G49" s="31">
        <v>13.231299749999998</v>
      </c>
      <c r="H49" s="31">
        <v>13.325979666666667</v>
      </c>
      <c r="I49" s="31">
        <v>13.088753846153846</v>
      </c>
      <c r="J49" s="9">
        <v>12.607514461538459</v>
      </c>
      <c r="K49" s="9">
        <v>13.676530928571429</v>
      </c>
      <c r="L49" s="9"/>
      <c r="M49" s="9">
        <v>13.748287909090909</v>
      </c>
      <c r="N49" s="9">
        <v>13.231299749999998</v>
      </c>
      <c r="O49" s="9"/>
      <c r="P49" s="9">
        <v>13.671236333333333</v>
      </c>
      <c r="Q49" s="9">
        <v>14.1254168</v>
      </c>
      <c r="R49" s="9">
        <v>13.644524999999998</v>
      </c>
      <c r="S49" s="9">
        <v>13.778041294117646</v>
      </c>
      <c r="T49" s="9">
        <v>14.879807714285715</v>
      </c>
      <c r="U49" s="9">
        <v>13.698855999999999</v>
      </c>
      <c r="V49" s="9"/>
      <c r="W49" s="9">
        <v>12.4203433125</v>
      </c>
      <c r="X49" s="9">
        <v>11.979873000000001</v>
      </c>
      <c r="Y49" s="9">
        <v>12.340625045454546</v>
      </c>
      <c r="Z49" s="9"/>
      <c r="AA49" s="9">
        <v>8.3721110000000003</v>
      </c>
      <c r="AB49" s="9"/>
      <c r="AC49" s="9">
        <v>13.215309571428573</v>
      </c>
      <c r="AD49" s="9"/>
      <c r="AE49" s="9">
        <v>13.565340785714287</v>
      </c>
      <c r="AF49" s="9">
        <v>10.752029818181818</v>
      </c>
      <c r="AG49" s="9"/>
      <c r="AH49" s="9">
        <v>10.967325800000001</v>
      </c>
      <c r="AI49" s="9">
        <v>11.114918454545455</v>
      </c>
      <c r="AJ49" s="9">
        <v>13.353467799999999</v>
      </c>
    </row>
    <row r="50" spans="1:36">
      <c r="A50" s="23" t="s">
        <v>54</v>
      </c>
      <c r="B50" s="31">
        <v>0.48932799999999999</v>
      </c>
      <c r="C50" s="9"/>
      <c r="D50" s="31">
        <v>0.16953893333333334</v>
      </c>
      <c r="E50" s="31">
        <v>0.18889631250000002</v>
      </c>
      <c r="F50" s="9"/>
      <c r="G50" s="31">
        <v>0.14955325</v>
      </c>
      <c r="H50" s="31">
        <v>0.17768966666666666</v>
      </c>
      <c r="I50" s="31">
        <v>0.17066669230769232</v>
      </c>
      <c r="J50" s="9">
        <v>0.17291169230769229</v>
      </c>
      <c r="K50" s="9">
        <v>0.20614942857142862</v>
      </c>
      <c r="L50" s="9"/>
      <c r="M50" s="9">
        <v>0.17155999999999999</v>
      </c>
      <c r="N50" s="9">
        <v>0.14955325</v>
      </c>
      <c r="O50" s="9"/>
      <c r="P50" s="9">
        <v>0.20379744444444445</v>
      </c>
      <c r="Q50" s="9">
        <v>0.21339699999999998</v>
      </c>
      <c r="R50" s="9">
        <v>0.20808219999999999</v>
      </c>
      <c r="S50" s="9">
        <v>0.2009307058823529</v>
      </c>
      <c r="T50" s="9">
        <v>0.20547564285714284</v>
      </c>
      <c r="U50" s="9">
        <v>0.21288699999999999</v>
      </c>
      <c r="V50" s="9"/>
      <c r="W50" s="9">
        <v>0.1879765625</v>
      </c>
      <c r="X50" s="9">
        <v>0.20010149999999999</v>
      </c>
      <c r="Y50" s="9">
        <v>0.18934809090909094</v>
      </c>
      <c r="Z50" s="9"/>
      <c r="AA50" s="9">
        <v>0.14968157142857144</v>
      </c>
      <c r="AB50" s="9"/>
      <c r="AC50" s="9">
        <v>0.20795885714285717</v>
      </c>
      <c r="AD50" s="9"/>
      <c r="AE50" s="9">
        <v>0.26983321428571427</v>
      </c>
      <c r="AF50" s="9">
        <v>0.18564454545454545</v>
      </c>
      <c r="AG50" s="9"/>
      <c r="AH50" s="9">
        <v>0.1710816</v>
      </c>
      <c r="AI50" s="9">
        <v>0.19152527272727271</v>
      </c>
      <c r="AJ50" s="9">
        <v>0.24941479999999999</v>
      </c>
    </row>
    <row r="51" spans="1:36">
      <c r="A51" s="23" t="s">
        <v>55</v>
      </c>
      <c r="B51" s="31">
        <v>1.2102E-2</v>
      </c>
      <c r="C51" s="9"/>
      <c r="D51" s="31">
        <v>0.11535273333333335</v>
      </c>
      <c r="E51" s="31">
        <v>0.1814481875</v>
      </c>
      <c r="F51" s="9"/>
      <c r="G51" s="31">
        <v>0.16687075000000001</v>
      </c>
      <c r="H51" s="31">
        <v>0.17984433333333336</v>
      </c>
      <c r="I51" s="31">
        <v>0.20752684615384615</v>
      </c>
      <c r="J51" s="9">
        <v>0.18984553846153845</v>
      </c>
      <c r="K51" s="9">
        <v>0.19237849999999998</v>
      </c>
      <c r="L51" s="9"/>
      <c r="M51" s="9">
        <v>0.19607981818181816</v>
      </c>
      <c r="N51" s="9">
        <v>0.16687075000000001</v>
      </c>
      <c r="O51" s="9"/>
      <c r="P51" s="9">
        <v>0.18375466666666668</v>
      </c>
      <c r="Q51" s="9">
        <v>0.1751894</v>
      </c>
      <c r="R51" s="9">
        <v>0.20835500000000001</v>
      </c>
      <c r="S51" s="9">
        <v>0.15039764705882352</v>
      </c>
      <c r="T51" s="9">
        <v>0.16424357142857143</v>
      </c>
      <c r="U51" s="9">
        <v>0.190612</v>
      </c>
      <c r="V51" s="9"/>
      <c r="W51" s="9">
        <v>0.20246737499999998</v>
      </c>
      <c r="X51" s="9">
        <v>0.19166575000000002</v>
      </c>
      <c r="Y51" s="9">
        <v>0.15749081818181818</v>
      </c>
      <c r="Z51" s="9"/>
      <c r="AA51" s="9">
        <v>0.28189328571428574</v>
      </c>
      <c r="AB51" s="9"/>
      <c r="AC51" s="9">
        <v>0.14005942857142856</v>
      </c>
      <c r="AD51" s="9"/>
      <c r="AE51" s="9">
        <v>0.15073259999999999</v>
      </c>
      <c r="AF51" s="9">
        <v>0.1453131</v>
      </c>
      <c r="AG51" s="9"/>
      <c r="AH51" s="9">
        <v>0.1765738</v>
      </c>
      <c r="AI51" s="9">
        <v>0.14628472727272726</v>
      </c>
      <c r="AJ51" s="9">
        <v>0.19113819999999998</v>
      </c>
    </row>
    <row r="52" spans="1:36">
      <c r="A52" s="23" t="s">
        <v>56</v>
      </c>
      <c r="B52" s="31">
        <v>36.914663500000003</v>
      </c>
      <c r="C52" s="9"/>
      <c r="D52" s="31">
        <v>44.949623133333333</v>
      </c>
      <c r="E52" s="31">
        <v>45.622260062499997</v>
      </c>
      <c r="F52" s="9"/>
      <c r="G52" s="31">
        <v>45.518429749999996</v>
      </c>
      <c r="H52" s="31">
        <v>46.193902666666666</v>
      </c>
      <c r="I52" s="31">
        <v>45.693729615384619</v>
      </c>
      <c r="J52" s="9">
        <v>46.599657769230774</v>
      </c>
      <c r="K52" s="9">
        <v>45.613253214285713</v>
      </c>
      <c r="L52" s="9"/>
      <c r="M52" s="9">
        <v>45.426282999999998</v>
      </c>
      <c r="N52" s="9">
        <v>45.518429749999996</v>
      </c>
      <c r="O52" s="9"/>
      <c r="P52" s="9">
        <v>45.467589333333336</v>
      </c>
      <c r="Q52" s="9">
        <v>44.786770799999999</v>
      </c>
      <c r="R52" s="9">
        <v>45.356283599999998</v>
      </c>
      <c r="S52" s="9">
        <v>45.905865176470584</v>
      </c>
      <c r="T52" s="9">
        <v>44.282665785714286</v>
      </c>
      <c r="U52" s="9">
        <v>45.006494500000002</v>
      </c>
      <c r="V52" s="9"/>
      <c r="W52" s="9">
        <v>46.646681874999992</v>
      </c>
      <c r="X52" s="9">
        <v>46.755162249999998</v>
      </c>
      <c r="Y52" s="9">
        <v>46.373938772727278</v>
      </c>
      <c r="Z52" s="9"/>
      <c r="AA52" s="9">
        <v>49.768152428571433</v>
      </c>
      <c r="AB52" s="9"/>
      <c r="AC52" s="9">
        <v>46.305725142857149</v>
      </c>
      <c r="AD52" s="9"/>
      <c r="AE52" s="9">
        <v>45.094026571428572</v>
      </c>
      <c r="AF52" s="9">
        <v>47.404812909090907</v>
      </c>
      <c r="AG52" s="9"/>
      <c r="AH52" s="9">
        <v>47.687770200000003</v>
      </c>
      <c r="AI52" s="9">
        <v>47.379502000000002</v>
      </c>
      <c r="AJ52" s="9">
        <v>46.102823600000001</v>
      </c>
    </row>
    <row r="53" spans="1:36">
      <c r="A53" s="23" t="s">
        <v>57</v>
      </c>
      <c r="B53" s="31">
        <v>0.1221515</v>
      </c>
      <c r="C53" s="9"/>
      <c r="D53" s="31">
        <v>0.22145780000000001</v>
      </c>
      <c r="E53" s="31">
        <v>0.1883225</v>
      </c>
      <c r="F53" s="9"/>
      <c r="G53" s="31">
        <v>0.1901225</v>
      </c>
      <c r="H53" s="31">
        <v>6.6691999999999987E-2</v>
      </c>
      <c r="I53" s="31">
        <v>6.9694384615384602E-2</v>
      </c>
      <c r="J53" s="9">
        <v>6.8684250000000002E-2</v>
      </c>
      <c r="K53" s="9">
        <v>6.3516714285714274E-2</v>
      </c>
      <c r="L53" s="9"/>
      <c r="M53" s="9">
        <v>7.6006272727272728E-2</v>
      </c>
      <c r="N53" s="9">
        <v>0.1901225</v>
      </c>
      <c r="O53" s="9"/>
      <c r="P53" s="9">
        <v>6.4979999999999996E-2</v>
      </c>
      <c r="Q53" s="9">
        <v>9.4225799999999998E-2</v>
      </c>
      <c r="R53" s="9">
        <v>0.10650700000000002</v>
      </c>
      <c r="S53" s="9">
        <v>9.869325000000001E-2</v>
      </c>
      <c r="T53" s="9">
        <v>7.3502071428571444E-2</v>
      </c>
      <c r="U53" s="9">
        <v>8.5737999999999995E-2</v>
      </c>
      <c r="V53" s="9"/>
      <c r="W53" s="9">
        <v>7.6981062499999989E-2</v>
      </c>
      <c r="X53" s="9">
        <v>0.13331825</v>
      </c>
      <c r="Y53" s="9">
        <v>4.6302818181818181E-2</v>
      </c>
      <c r="Z53" s="9"/>
      <c r="AA53" s="9">
        <v>3.4742142857142853E-2</v>
      </c>
      <c r="AB53" s="9"/>
      <c r="AC53" s="9">
        <v>0.1540862857142857</v>
      </c>
      <c r="AD53" s="9"/>
      <c r="AE53" s="9">
        <v>0.10380357142857143</v>
      </c>
      <c r="AF53" s="9">
        <v>0.11362863636363638</v>
      </c>
      <c r="AG53" s="9"/>
      <c r="AH53" s="9">
        <v>0.17366700000000002</v>
      </c>
      <c r="AI53" s="9">
        <v>0.1373391818181818</v>
      </c>
      <c r="AJ53" s="9">
        <v>0.10891720000000001</v>
      </c>
    </row>
    <row r="54" spans="1:36" ht="18">
      <c r="A54" s="23" t="s">
        <v>431</v>
      </c>
      <c r="B54" s="31">
        <v>3.9525000000000003E-3</v>
      </c>
      <c r="C54" s="9"/>
      <c r="D54" s="31">
        <v>4.2380428571428583E-2</v>
      </c>
      <c r="E54" s="31">
        <v>6.5991800000000003E-2</v>
      </c>
      <c r="F54" s="9"/>
      <c r="G54" s="31">
        <v>2.1940500000000002E-2</v>
      </c>
      <c r="H54" s="31">
        <v>1.0588E-2</v>
      </c>
      <c r="I54" s="31">
        <v>4.4839000000000007E-3</v>
      </c>
      <c r="J54" s="9">
        <v>1.3303846153846152E-3</v>
      </c>
      <c r="K54" s="9">
        <v>1.216742857142857E-2</v>
      </c>
      <c r="L54" s="9"/>
      <c r="M54" s="9">
        <v>5.4838777777777778E-2</v>
      </c>
      <c r="N54" s="9">
        <v>2.1940500000000002E-2</v>
      </c>
      <c r="O54" s="9"/>
      <c r="P54" s="9">
        <v>3.47494E-2</v>
      </c>
      <c r="Q54" s="9">
        <v>4.9015799999999991E-2</v>
      </c>
      <c r="R54" s="9">
        <v>2.7911799999999997E-2</v>
      </c>
      <c r="S54" s="9">
        <v>2.1650625000000003E-3</v>
      </c>
      <c r="T54" s="9">
        <v>4.3207357142857138E-2</v>
      </c>
      <c r="U54" s="9">
        <v>1.08515E-2</v>
      </c>
      <c r="V54" s="9"/>
      <c r="W54" s="9">
        <v>4.6287500000000001E-3</v>
      </c>
      <c r="X54" s="9">
        <v>2.7349249999999999E-2</v>
      </c>
      <c r="Y54" s="9">
        <v>6.0140000000000002E-3</v>
      </c>
      <c r="Z54" s="9"/>
      <c r="AA54" s="9">
        <v>1.9324285714285714E-2</v>
      </c>
      <c r="AB54" s="9"/>
      <c r="AC54" s="9"/>
      <c r="AD54" s="9"/>
      <c r="AE54" s="9">
        <v>3.8166923076923078E-3</v>
      </c>
      <c r="AF54" s="9">
        <v>5.6918571428571435E-3</v>
      </c>
      <c r="AG54" s="9"/>
      <c r="AH54" s="9">
        <v>1.1546000000000001E-2</v>
      </c>
      <c r="AI54" s="9">
        <v>0</v>
      </c>
      <c r="AJ54" s="9">
        <v>0</v>
      </c>
    </row>
    <row r="55" spans="1:36" ht="18">
      <c r="A55" s="23" t="s">
        <v>432</v>
      </c>
      <c r="B55" s="31">
        <v>1.9699999999999999E-4</v>
      </c>
      <c r="C55" s="9"/>
      <c r="D55" s="31">
        <v>3.2792000000000003E-3</v>
      </c>
      <c r="E55" s="31">
        <v>3.2681111111111105E-3</v>
      </c>
      <c r="F55" s="9"/>
      <c r="G55" s="31">
        <v>0</v>
      </c>
      <c r="H55" s="31"/>
      <c r="I55" s="31">
        <v>8.8542857142857151E-4</v>
      </c>
      <c r="J55" s="9">
        <v>0</v>
      </c>
      <c r="K55" s="9">
        <v>0</v>
      </c>
      <c r="L55" s="9"/>
      <c r="M55" s="9">
        <v>1.3641111111111111E-3</v>
      </c>
      <c r="N55" s="9">
        <v>0</v>
      </c>
      <c r="O55" s="9"/>
      <c r="P55" s="9">
        <v>3.9188333333333332E-3</v>
      </c>
      <c r="Q55" s="9">
        <v>2.3094000000000001E-3</v>
      </c>
      <c r="R55" s="9">
        <v>1.8162499999999999E-3</v>
      </c>
      <c r="S55" s="9">
        <v>0</v>
      </c>
      <c r="T55" s="9">
        <v>1.5480714285714284E-3</v>
      </c>
      <c r="U55" s="9">
        <v>0</v>
      </c>
      <c r="V55" s="9"/>
      <c r="W55" s="9">
        <v>0</v>
      </c>
      <c r="X55" s="9">
        <v>0</v>
      </c>
      <c r="Y55" s="9">
        <v>3.6135454545454531E-3</v>
      </c>
      <c r="Z55" s="9"/>
      <c r="AA55" s="9">
        <v>2.6104285714285717E-3</v>
      </c>
      <c r="AB55" s="9"/>
      <c r="AC55" s="9"/>
      <c r="AD55" s="9"/>
      <c r="AE55" s="9">
        <v>2.2582307692307689E-3</v>
      </c>
      <c r="AF55" s="9">
        <v>2.3743333333333333E-3</v>
      </c>
      <c r="AG55" s="9"/>
      <c r="AH55" s="9"/>
      <c r="AI55" s="9">
        <v>4.7937499999999998E-4</v>
      </c>
      <c r="AJ55" s="9">
        <v>0</v>
      </c>
    </row>
    <row r="56" spans="1:36">
      <c r="A56" s="28"/>
      <c r="B56" s="31"/>
      <c r="C56" s="9"/>
      <c r="D56" s="31"/>
      <c r="E56" s="31"/>
      <c r="F56" s="9"/>
      <c r="G56" s="31"/>
      <c r="H56" s="31"/>
      <c r="I56" s="31"/>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c r="A57" s="43" t="s">
        <v>58</v>
      </c>
      <c r="B57" s="31">
        <v>72.815637285187478</v>
      </c>
      <c r="C57" s="9"/>
      <c r="D57" s="31">
        <v>84.78681757699249</v>
      </c>
      <c r="E57" s="31">
        <v>85.977636676783689</v>
      </c>
      <c r="F57" s="9"/>
      <c r="G57" s="31">
        <v>85.978820668383435</v>
      </c>
      <c r="H57" s="31">
        <v>86.070455166088308</v>
      </c>
      <c r="I57" s="31">
        <v>86.15456225313163</v>
      </c>
      <c r="J57" s="9">
        <v>86.819416234952755</v>
      </c>
      <c r="K57" s="9">
        <v>85.601175350666949</v>
      </c>
      <c r="L57" s="9"/>
      <c r="M57" s="9">
        <v>85.48555471275796</v>
      </c>
      <c r="N57" s="9">
        <v>85.978820668383435</v>
      </c>
      <c r="O57" s="9"/>
      <c r="P57" s="9">
        <v>85.566572933720281</v>
      </c>
      <c r="Q57" s="9">
        <v>84.965937323676954</v>
      </c>
      <c r="R57" s="9">
        <v>85.559305506193056</v>
      </c>
      <c r="S57" s="9">
        <v>85.588201971278338</v>
      </c>
      <c r="T57" s="9">
        <v>84.139811326168569</v>
      </c>
      <c r="U57" s="9">
        <v>85.415103824559196</v>
      </c>
      <c r="V57" s="9"/>
      <c r="W57" s="9">
        <v>87.002725645778938</v>
      </c>
      <c r="X57" s="9">
        <v>87.431902810852819</v>
      </c>
      <c r="Y57" s="9">
        <v>87.009837465822613</v>
      </c>
      <c r="Z57" s="9"/>
      <c r="AA57" s="9">
        <v>91.376815948884513</v>
      </c>
      <c r="AB57" s="9"/>
      <c r="AC57" s="9">
        <v>86.199025362496172</v>
      </c>
      <c r="AD57" s="9"/>
      <c r="AE57" s="9">
        <v>85.558578568037731</v>
      </c>
      <c r="AF57" s="9">
        <v>88.710871950448748</v>
      </c>
      <c r="AG57" s="9"/>
      <c r="AH57" s="9">
        <v>88.572062153513514</v>
      </c>
      <c r="AI57" s="9">
        <v>88.364606337809747</v>
      </c>
      <c r="AJ57" s="9">
        <v>86.022239051440124</v>
      </c>
    </row>
    <row r="58" spans="1:36">
      <c r="A58" s="32"/>
      <c r="B58" s="31"/>
      <c r="C58" s="9"/>
      <c r="D58" s="9"/>
      <c r="E58" s="9"/>
      <c r="F58" s="9"/>
      <c r="G58" s="31"/>
      <c r="H58" s="31"/>
      <c r="I58" s="31"/>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c r="A59" s="39" t="s">
        <v>141</v>
      </c>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ht="18">
      <c r="A60" s="23" t="s">
        <v>427</v>
      </c>
      <c r="B60" s="9">
        <v>0.12564099999999456</v>
      </c>
      <c r="C60" s="9"/>
      <c r="D60" s="9">
        <v>0.31317260369550626</v>
      </c>
      <c r="E60" s="9">
        <v>0.43963289325724514</v>
      </c>
      <c r="F60" s="9"/>
      <c r="G60" s="9">
        <v>0.31114072597259179</v>
      </c>
      <c r="H60" s="9">
        <v>0.28734157561573981</v>
      </c>
      <c r="I60" s="9">
        <v>0.21659323157197874</v>
      </c>
      <c r="J60" s="9">
        <v>0.74110631055636045</v>
      </c>
      <c r="K60" s="9">
        <v>0.34877646928738221</v>
      </c>
      <c r="L60" s="9"/>
      <c r="M60" s="9">
        <v>0.83034236937926853</v>
      </c>
      <c r="N60" s="9">
        <v>0.31588564975931765</v>
      </c>
      <c r="O60" s="9"/>
      <c r="P60" s="9">
        <v>1.6472076925076566</v>
      </c>
      <c r="Q60" s="9">
        <v>0.90563964124581109</v>
      </c>
      <c r="R60" s="9">
        <v>0.20386781947526481</v>
      </c>
      <c r="S60" s="9">
        <v>0.58213368196872473</v>
      </c>
      <c r="T60" s="9">
        <v>0.91466560040443545</v>
      </c>
      <c r="U60" s="9">
        <v>4.9255000000002269E-2</v>
      </c>
      <c r="V60" s="9"/>
      <c r="W60" s="9">
        <v>0.58587786414912224</v>
      </c>
      <c r="X60" s="9">
        <v>0.34666269221968166</v>
      </c>
      <c r="Y60" s="9">
        <v>1.0921637725613524</v>
      </c>
      <c r="Z60" s="9"/>
      <c r="AA60" s="9">
        <v>0.34373366146385226</v>
      </c>
      <c r="AB60" s="9"/>
      <c r="AC60" s="9">
        <v>0.30620888078191522</v>
      </c>
      <c r="AD60" s="9"/>
      <c r="AE60" s="9">
        <v>0.68195484829326847</v>
      </c>
      <c r="AF60" s="9">
        <v>0.30538994399091796</v>
      </c>
      <c r="AG60" s="9"/>
      <c r="AH60" s="9">
        <v>0.51349724256537232</v>
      </c>
      <c r="AI60" s="9">
        <v>0.57635052694491939</v>
      </c>
      <c r="AJ60" s="9">
        <v>0.16634572099528011</v>
      </c>
    </row>
    <row r="61" spans="1:36" ht="18">
      <c r="A61" s="23" t="s">
        <v>428</v>
      </c>
      <c r="B61" s="9">
        <v>8.1049999999999942E-3</v>
      </c>
      <c r="C61" s="9"/>
      <c r="D61" s="9">
        <v>1.4955549291727264E-2</v>
      </c>
      <c r="E61" s="9">
        <v>1.6760662765277535E-2</v>
      </c>
      <c r="F61" s="9"/>
      <c r="G61" s="9">
        <v>3.0456683388051298E-2</v>
      </c>
      <c r="H61" s="9"/>
      <c r="I61" s="9">
        <v>1.7487077635983478E-2</v>
      </c>
      <c r="J61" s="9">
        <v>9.6363718626128313E-3</v>
      </c>
      <c r="K61" s="9">
        <v>6.4388620445363981E-3</v>
      </c>
      <c r="L61" s="9"/>
      <c r="M61" s="9">
        <v>2.1929015842941969E-2</v>
      </c>
      <c r="N61" s="9"/>
      <c r="O61" s="9"/>
      <c r="P61" s="9">
        <v>2.0481405025943283E-2</v>
      </c>
      <c r="Q61" s="9">
        <v>2.7651363065136589E-2</v>
      </c>
      <c r="R61" s="9">
        <v>1.8344919208053222E-2</v>
      </c>
      <c r="S61" s="9">
        <v>7.7164458175615598E-3</v>
      </c>
      <c r="T61" s="9">
        <v>2.1541970038574863E-2</v>
      </c>
      <c r="U61" s="9">
        <v>3.7040000000000007E-3</v>
      </c>
      <c r="V61" s="9"/>
      <c r="W61" s="9">
        <v>7.5477509222532631E-3</v>
      </c>
      <c r="X61" s="9">
        <v>1.4613896297702404E-2</v>
      </c>
      <c r="Y61" s="9">
        <v>9.9347729625886127E-3</v>
      </c>
      <c r="Z61" s="9"/>
      <c r="AA61" s="9">
        <v>6.4080900653560027E-3</v>
      </c>
      <c r="AB61" s="9"/>
      <c r="AC61" s="9"/>
      <c r="AD61" s="9"/>
      <c r="AE61" s="9">
        <v>1.0894306300776927E-2</v>
      </c>
      <c r="AF61" s="9">
        <v>9.9951420990522632E-3</v>
      </c>
      <c r="AG61" s="9"/>
      <c r="AH61" s="9">
        <v>1.5960000000000009E-2</v>
      </c>
      <c r="AI61" s="9">
        <v>1.3071893435918148E-2</v>
      </c>
      <c r="AJ61" s="9">
        <v>1.0567926712463521E-3</v>
      </c>
    </row>
    <row r="62" spans="1:36" ht="18">
      <c r="A62" s="23" t="s">
        <v>429</v>
      </c>
      <c r="B62" s="9">
        <v>9.1109999999999993E-3</v>
      </c>
      <c r="C62" s="9"/>
      <c r="D62" s="9">
        <v>2.7813191874041035E-2</v>
      </c>
      <c r="E62" s="9">
        <v>2.1838857584804517E-2</v>
      </c>
      <c r="F62" s="9"/>
      <c r="G62" s="9">
        <v>5.1827973264927114E-2</v>
      </c>
      <c r="H62" s="9"/>
      <c r="I62" s="9">
        <v>3.555310198929517E-2</v>
      </c>
      <c r="J62" s="9">
        <v>6.1148860491494712E-2</v>
      </c>
      <c r="K62" s="9">
        <v>2.3529335452943476E-2</v>
      </c>
      <c r="L62" s="9"/>
      <c r="M62" s="9">
        <v>2.9209914508266661E-2</v>
      </c>
      <c r="N62" s="9"/>
      <c r="O62" s="9"/>
      <c r="P62" s="9">
        <v>8.909376998735663E-2</v>
      </c>
      <c r="Q62" s="9">
        <v>1.6500000000000004E-2</v>
      </c>
      <c r="R62" s="9">
        <v>3.753116893996257E-2</v>
      </c>
      <c r="S62" s="9">
        <v>0.23197024874778815</v>
      </c>
      <c r="T62" s="9">
        <v>2.1034752399060833E-2</v>
      </c>
      <c r="U62" s="9">
        <v>0.10812599999999997</v>
      </c>
      <c r="V62" s="9"/>
      <c r="W62" s="9">
        <v>0.1996960711227424</v>
      </c>
      <c r="X62" s="9">
        <v>0.15169826951550899</v>
      </c>
      <c r="Y62" s="9">
        <v>1.6142351309316384E-2</v>
      </c>
      <c r="Z62" s="9"/>
      <c r="AA62" s="9">
        <v>0.14190871087212284</v>
      </c>
      <c r="AB62" s="9"/>
      <c r="AC62" s="9">
        <v>5.7936164319015802E-3</v>
      </c>
      <c r="AD62" s="9"/>
      <c r="AE62" s="9">
        <v>2.1002882964401018E-2</v>
      </c>
      <c r="AF62" s="9">
        <v>1.7313652409298275E-2</v>
      </c>
      <c r="AG62" s="9"/>
      <c r="AH62" s="9">
        <v>1.0901485082317907E-2</v>
      </c>
      <c r="AI62" s="9">
        <v>2.1598103801954465E-2</v>
      </c>
      <c r="AJ62" s="9">
        <v>1.5657390675013507E-2</v>
      </c>
    </row>
    <row r="63" spans="1:36" ht="18">
      <c r="A63" s="23" t="s">
        <v>430</v>
      </c>
      <c r="B63" s="9">
        <v>3.4100000000000102E-4</v>
      </c>
      <c r="C63" s="9"/>
      <c r="D63" s="9">
        <v>2.4153679094406195E-2</v>
      </c>
      <c r="E63" s="9">
        <v>3.8640450008499826E-2</v>
      </c>
      <c r="F63" s="9"/>
      <c r="G63" s="9">
        <v>4.0878384422577185E-2</v>
      </c>
      <c r="H63" s="9">
        <v>1.1753105681518115</v>
      </c>
      <c r="I63" s="9">
        <v>9.5308093821715959E-3</v>
      </c>
      <c r="J63" s="9">
        <v>1.9932314241098977E-2</v>
      </c>
      <c r="K63" s="9">
        <v>1.7757114270176021E-2</v>
      </c>
      <c r="L63" s="9"/>
      <c r="M63" s="9">
        <v>2.8723461937114975E-2</v>
      </c>
      <c r="N63" s="9">
        <v>1.3610014646085664E-2</v>
      </c>
      <c r="O63" s="9"/>
      <c r="P63" s="9">
        <v>3.2836912347893037E-2</v>
      </c>
      <c r="Q63" s="9">
        <v>1.083879162268564E-2</v>
      </c>
      <c r="R63" s="9">
        <v>3.1925439747010571E-2</v>
      </c>
      <c r="S63" s="9">
        <v>7.264368213157439E-3</v>
      </c>
      <c r="T63" s="9">
        <v>1.5865841920198749E-2</v>
      </c>
      <c r="U63" s="9">
        <v>2.7480000000000008E-2</v>
      </c>
      <c r="V63" s="9"/>
      <c r="W63" s="9">
        <v>1.0131841454049714E-2</v>
      </c>
      <c r="X63" s="9">
        <v>1.922932182891534E-2</v>
      </c>
      <c r="Y63" s="9">
        <v>7.8387857636201437E-3</v>
      </c>
      <c r="Z63" s="9"/>
      <c r="AA63" s="9">
        <v>1.8558083086265532E-2</v>
      </c>
      <c r="AB63" s="9"/>
      <c r="AC63" s="9">
        <v>4.6393187747639786E-3</v>
      </c>
      <c r="AD63" s="9"/>
      <c r="AE63" s="9">
        <v>1.5897507791461901E-2</v>
      </c>
      <c r="AF63" s="9">
        <v>1.5869287772297791E-2</v>
      </c>
      <c r="AG63" s="9"/>
      <c r="AH63" s="9">
        <v>5.9603454100832086E-2</v>
      </c>
      <c r="AI63" s="9">
        <v>1.8878935141212694E-2</v>
      </c>
      <c r="AJ63" s="9">
        <v>1.4600530313656448E-2</v>
      </c>
    </row>
    <row r="64" spans="1:36">
      <c r="A64" s="23" t="s">
        <v>53</v>
      </c>
      <c r="B64" s="9">
        <v>0.43994200000000205</v>
      </c>
      <c r="C64" s="9"/>
      <c r="D64" s="9">
        <v>0.86675472162327938</v>
      </c>
      <c r="E64" s="9">
        <v>1.9522258038049638</v>
      </c>
      <c r="F64" s="9"/>
      <c r="G64" s="9">
        <v>1.0142404031997294</v>
      </c>
      <c r="H64" s="9">
        <v>2.6517877768276989E-2</v>
      </c>
      <c r="I64" s="9">
        <v>0.6738385020987403</v>
      </c>
      <c r="J64" s="9">
        <v>0.85346880080748355</v>
      </c>
      <c r="K64" s="9">
        <v>0.23827866504154283</v>
      </c>
      <c r="L64" s="9"/>
      <c r="M64" s="9">
        <v>0.30615794269975927</v>
      </c>
      <c r="N64" s="9">
        <v>0.22812711531746255</v>
      </c>
      <c r="O64" s="9"/>
      <c r="P64" s="9">
        <v>0.41569905320395739</v>
      </c>
      <c r="Q64" s="9">
        <v>0.5155648253779922</v>
      </c>
      <c r="R64" s="9">
        <v>0.19278502305728962</v>
      </c>
      <c r="S64" s="9">
        <v>0.53748888220283597</v>
      </c>
      <c r="T64" s="9">
        <v>1.41005637704342</v>
      </c>
      <c r="U64" s="9">
        <v>0.14192400000000127</v>
      </c>
      <c r="V64" s="9"/>
      <c r="W64" s="9">
        <v>0.38351456995446626</v>
      </c>
      <c r="X64" s="9">
        <v>0.18927461056887654</v>
      </c>
      <c r="Y64" s="9">
        <v>0.22437235792273957</v>
      </c>
      <c r="Z64" s="9"/>
      <c r="AA64" s="9">
        <v>0.27111616354828894</v>
      </c>
      <c r="AB64" s="9"/>
      <c r="AC64" s="9">
        <v>0.43082148123105679</v>
      </c>
      <c r="AD64" s="9"/>
      <c r="AE64" s="9">
        <v>1.8249749409933864</v>
      </c>
      <c r="AF64" s="9">
        <v>1.4223580724602929</v>
      </c>
      <c r="AG64" s="9"/>
      <c r="AH64" s="9">
        <v>0.26235646844825472</v>
      </c>
      <c r="AI64" s="9">
        <v>1.6216382035694343</v>
      </c>
      <c r="AJ64" s="9">
        <v>0.96638853899859567</v>
      </c>
    </row>
    <row r="65" spans="1:36">
      <c r="A65" s="23" t="s">
        <v>54</v>
      </c>
      <c r="B65" s="9">
        <v>2.2347999999999979E-2</v>
      </c>
      <c r="C65" s="9"/>
      <c r="D65" s="9">
        <v>4.1288562189976612E-2</v>
      </c>
      <c r="E65" s="9">
        <v>5.2248409567749919E-2</v>
      </c>
      <c r="F65" s="9"/>
      <c r="G65" s="9">
        <v>4.7616367929001001E-2</v>
      </c>
      <c r="H65" s="9">
        <v>2.4617598041509507E-3</v>
      </c>
      <c r="I65" s="9">
        <v>2.1643118478339846E-2</v>
      </c>
      <c r="J65" s="9">
        <v>3.1735968348325483E-2</v>
      </c>
      <c r="K65" s="9">
        <v>2.5847479608705547E-2</v>
      </c>
      <c r="L65" s="9"/>
      <c r="M65" s="9">
        <v>5.4560822494467053E-2</v>
      </c>
      <c r="N65" s="9">
        <v>3.2805286023241231E-2</v>
      </c>
      <c r="O65" s="9"/>
      <c r="P65" s="9">
        <v>2.8457697308439507E-2</v>
      </c>
      <c r="Q65" s="9">
        <v>4.2206754985428578E-2</v>
      </c>
      <c r="R65" s="9">
        <v>3.5654674496340591E-2</v>
      </c>
      <c r="S65" s="9">
        <v>3.4255394599732626E-2</v>
      </c>
      <c r="T65" s="9">
        <v>5.3519552921511088E-2</v>
      </c>
      <c r="U65" s="9">
        <v>2.5399999999999867E-3</v>
      </c>
      <c r="V65" s="9"/>
      <c r="W65" s="9">
        <v>3.1099235456589203E-2</v>
      </c>
      <c r="X65" s="9">
        <v>3.4417845095240929E-2</v>
      </c>
      <c r="Y65" s="9">
        <v>2.2486438570909928E-2</v>
      </c>
      <c r="Z65" s="9"/>
      <c r="AA65" s="9">
        <v>2.3526518019512561E-2</v>
      </c>
      <c r="AB65" s="9"/>
      <c r="AC65" s="9">
        <v>4.4356813107585158E-2</v>
      </c>
      <c r="AD65" s="9"/>
      <c r="AE65" s="9">
        <v>6.7797606583033618E-2</v>
      </c>
      <c r="AF65" s="9">
        <v>4.3154937948691061E-2</v>
      </c>
      <c r="AG65" s="9"/>
      <c r="AH65" s="9">
        <v>2.1428509779263707E-2</v>
      </c>
      <c r="AI65" s="9">
        <v>2.4896911441760067E-2</v>
      </c>
      <c r="AJ65" s="9">
        <v>3.6454941204725602E-2</v>
      </c>
    </row>
    <row r="66" spans="1:36">
      <c r="A66" s="23" t="s">
        <v>55</v>
      </c>
      <c r="B66" s="9">
        <v>3.764E-3</v>
      </c>
      <c r="C66" s="9"/>
      <c r="D66" s="9">
        <v>5.8847752842813579E-2</v>
      </c>
      <c r="E66" s="9">
        <v>5.5505658861141075E-2</v>
      </c>
      <c r="F66" s="9"/>
      <c r="G66" s="9">
        <v>8.8372891843313442E-2</v>
      </c>
      <c r="H66" s="9">
        <v>3.3612422068832436E-2</v>
      </c>
      <c r="I66" s="9">
        <v>3.8565297025623391E-2</v>
      </c>
      <c r="J66" s="9">
        <v>3.2780106205444727E-2</v>
      </c>
      <c r="K66" s="9">
        <v>3.5139781190879051E-2</v>
      </c>
      <c r="L66" s="9"/>
      <c r="M66" s="9">
        <v>5.7396297465750333E-2</v>
      </c>
      <c r="N66" s="9">
        <v>3.3404655453993237E-2</v>
      </c>
      <c r="O66" s="9"/>
      <c r="P66" s="9">
        <v>3.8423919066701201E-2</v>
      </c>
      <c r="Q66" s="9">
        <v>7.3471257918726343E-2</v>
      </c>
      <c r="R66" s="9">
        <v>4.7438236375311894E-2</v>
      </c>
      <c r="S66" s="9">
        <v>3.2504587454994467E-2</v>
      </c>
      <c r="T66" s="9">
        <v>4.1584316162393442E-2</v>
      </c>
      <c r="U66" s="9">
        <v>1.3029999999999986E-2</v>
      </c>
      <c r="V66" s="9"/>
      <c r="W66" s="9">
        <v>3.2592283733078604E-2</v>
      </c>
      <c r="X66" s="9">
        <v>3.3622657490894443E-2</v>
      </c>
      <c r="Y66" s="9">
        <v>2.4639107227305897E-2</v>
      </c>
      <c r="Z66" s="9"/>
      <c r="AA66" s="9">
        <v>3.9122561641433379E-2</v>
      </c>
      <c r="AB66" s="9"/>
      <c r="AC66" s="9">
        <v>5.5202878205057947E-2</v>
      </c>
      <c r="AD66" s="9"/>
      <c r="AE66" s="9">
        <v>2.4512167055566497E-2</v>
      </c>
      <c r="AF66" s="9">
        <v>5.3730477894394273E-2</v>
      </c>
      <c r="AG66" s="9"/>
      <c r="AH66" s="9">
        <v>2.4267414543786905E-2</v>
      </c>
      <c r="AI66" s="9">
        <v>3.9055571448348397E-2</v>
      </c>
      <c r="AJ66" s="9">
        <v>7.3080569613543603E-2</v>
      </c>
    </row>
    <row r="67" spans="1:36">
      <c r="A67" s="23" t="s">
        <v>56</v>
      </c>
      <c r="B67" s="9">
        <v>0.11813699999999727</v>
      </c>
      <c r="C67" s="9"/>
      <c r="D67" s="9">
        <v>0.67047707990688454</v>
      </c>
      <c r="E67" s="9">
        <v>2.2015768383820351</v>
      </c>
      <c r="F67" s="9"/>
      <c r="G67" s="9">
        <v>0.69235247479932405</v>
      </c>
      <c r="H67" s="9">
        <v>0.48851038402610825</v>
      </c>
      <c r="I67" s="9">
        <v>0.94370504299450186</v>
      </c>
      <c r="J67" s="9">
        <v>1.1931243103289551</v>
      </c>
      <c r="K67" s="9">
        <v>0.42808923082672201</v>
      </c>
      <c r="L67" s="9"/>
      <c r="M67" s="9">
        <v>0.32585821291308437</v>
      </c>
      <c r="N67" s="9">
        <v>0.20997378061335664</v>
      </c>
      <c r="O67" s="9"/>
      <c r="P67" s="9">
        <v>0.81491928538611802</v>
      </c>
      <c r="Q67" s="9">
        <v>0.64369021378100877</v>
      </c>
      <c r="R67" s="9">
        <v>0.74273291158381005</v>
      </c>
      <c r="S67" s="9">
        <v>0.67071146150697003</v>
      </c>
      <c r="T67" s="9">
        <v>0.87031017973763758</v>
      </c>
      <c r="U67" s="9">
        <v>4.4750999999997987E-2</v>
      </c>
      <c r="V67" s="9"/>
      <c r="W67" s="9">
        <v>0.92042171642890835</v>
      </c>
      <c r="X67" s="9">
        <v>0.49137586582447285</v>
      </c>
      <c r="Y67" s="9">
        <v>0.79587393365599268</v>
      </c>
      <c r="Z67" s="9"/>
      <c r="AA67" s="9">
        <v>0.54643770925289581</v>
      </c>
      <c r="AB67" s="9"/>
      <c r="AC67" s="9">
        <v>0.31819276641940308</v>
      </c>
      <c r="AD67" s="9"/>
      <c r="AE67" s="9">
        <v>1.31749618141094</v>
      </c>
      <c r="AF67" s="9">
        <v>0.99355293239947884</v>
      </c>
      <c r="AG67" s="9"/>
      <c r="AH67" s="9">
        <v>0.74150345812318685</v>
      </c>
      <c r="AI67" s="9">
        <v>1.6389846319321655</v>
      </c>
      <c r="AJ67" s="9">
        <v>0.53924772509354013</v>
      </c>
    </row>
    <row r="68" spans="1:36">
      <c r="A68" s="23" t="s">
        <v>57</v>
      </c>
      <c r="B68" s="9">
        <v>4.5929999999999999E-3</v>
      </c>
      <c r="C68" s="9"/>
      <c r="D68" s="9">
        <v>4.0486949549700564E-2</v>
      </c>
      <c r="E68" s="9">
        <v>3.5631926133735739E-2</v>
      </c>
      <c r="F68" s="9"/>
      <c r="G68" s="9">
        <v>1.3173887011812421E-2</v>
      </c>
      <c r="H68" s="9">
        <v>2.6599091413054041E-2</v>
      </c>
      <c r="I68" s="9">
        <v>8.428190213814396E-2</v>
      </c>
      <c r="J68" s="9">
        <v>5.8292540474746838E-3</v>
      </c>
      <c r="K68" s="9">
        <v>3.9999910931533593E-2</v>
      </c>
      <c r="L68" s="9"/>
      <c r="M68" s="9">
        <v>4.7182323832638193E-2</v>
      </c>
      <c r="N68" s="9">
        <v>6.6724954995863381E-2</v>
      </c>
      <c r="O68" s="9"/>
      <c r="P68" s="9">
        <v>5.882663342398578E-3</v>
      </c>
      <c r="Q68" s="9">
        <v>7.6111109259030016E-2</v>
      </c>
      <c r="R68" s="9">
        <v>5.3531608332523038E-2</v>
      </c>
      <c r="S68" s="9">
        <v>5.0971948199475335E-2</v>
      </c>
      <c r="T68" s="9">
        <v>6.5993810915285361E-2</v>
      </c>
      <c r="U68" s="9">
        <v>0</v>
      </c>
      <c r="V68" s="9"/>
      <c r="W68" s="9">
        <v>1.2627383724840823E-2</v>
      </c>
      <c r="X68" s="9">
        <v>7.4643371954581525E-2</v>
      </c>
      <c r="Y68" s="9">
        <v>1.3445225291548514E-2</v>
      </c>
      <c r="Z68" s="9"/>
      <c r="AA68" s="9">
        <v>1.5754971113128412E-2</v>
      </c>
      <c r="AB68" s="9"/>
      <c r="AC68" s="9">
        <v>1.2427754823747691E-2</v>
      </c>
      <c r="AD68" s="9"/>
      <c r="AE68" s="9">
        <v>4.9599181685152212E-2</v>
      </c>
      <c r="AF68" s="9">
        <v>4.2373352932518892E-2</v>
      </c>
      <c r="AG68" s="9"/>
      <c r="AH68" s="9">
        <v>2.4154473805073871E-2</v>
      </c>
      <c r="AI68" s="9">
        <v>2.0700721354461087E-2</v>
      </c>
      <c r="AJ68" s="9">
        <v>3.1915673350878707E-2</v>
      </c>
    </row>
    <row r="69" spans="1:36" ht="18">
      <c r="A69" s="23" t="s">
        <v>431</v>
      </c>
      <c r="B69" s="9">
        <v>7.9050000000000006E-3</v>
      </c>
      <c r="C69" s="9"/>
      <c r="D69" s="9">
        <v>6.545881499391934E-2</v>
      </c>
      <c r="E69" s="9">
        <v>5.4243378905079277E-2</v>
      </c>
      <c r="F69" s="9"/>
      <c r="G69" s="9">
        <v>2.7943945551764871E-2</v>
      </c>
      <c r="H69" s="9"/>
      <c r="I69" s="9">
        <v>1.1688387825530088E-2</v>
      </c>
      <c r="J69" s="9">
        <v>5.7196037807075431E-3</v>
      </c>
      <c r="K69" s="9">
        <v>4.5918590052484887E-2</v>
      </c>
      <c r="L69" s="9"/>
      <c r="M69" s="9">
        <v>9.821448037966149E-2</v>
      </c>
      <c r="N69" s="9"/>
      <c r="O69" s="9"/>
      <c r="P69" s="9">
        <v>5.3930445169310476E-2</v>
      </c>
      <c r="Q69" s="9">
        <v>1.4705731203853935E-2</v>
      </c>
      <c r="R69" s="9">
        <v>2.6754368178673181E-2</v>
      </c>
      <c r="S69" s="9">
        <v>6.7233378789389262E-3</v>
      </c>
      <c r="T69" s="9">
        <v>1.7884453769479614E-2</v>
      </c>
      <c r="U69" s="9">
        <v>3.9499999999999952E-4</v>
      </c>
      <c r="V69" s="9"/>
      <c r="W69" s="9">
        <v>8.6119398656748624E-3</v>
      </c>
      <c r="X69" s="9">
        <v>2.2482643989308736E-2</v>
      </c>
      <c r="Y69" s="9">
        <v>8.1115878055577212E-3</v>
      </c>
      <c r="Z69" s="9"/>
      <c r="AA69" s="9">
        <v>3.45654490366036E-2</v>
      </c>
      <c r="AB69" s="9"/>
      <c r="AC69" s="9"/>
      <c r="AD69" s="9"/>
      <c r="AE69" s="9">
        <v>1.0120370451857987E-2</v>
      </c>
      <c r="AF69" s="9">
        <v>8.2105101584021237E-3</v>
      </c>
      <c r="AG69" s="9"/>
      <c r="AH69" s="9">
        <v>0</v>
      </c>
      <c r="AI69" s="9">
        <v>0</v>
      </c>
      <c r="AJ69" s="9">
        <v>0</v>
      </c>
    </row>
    <row r="70" spans="1:36" ht="18">
      <c r="A70" s="23" t="s">
        <v>432</v>
      </c>
      <c r="B70" s="9">
        <v>3.9399999999999998E-4</v>
      </c>
      <c r="C70" s="9"/>
      <c r="D70" s="9">
        <v>6.3557502027691429E-3</v>
      </c>
      <c r="E70" s="9">
        <v>4.4116688144504989E-3</v>
      </c>
      <c r="F70" s="9"/>
      <c r="G70" s="9">
        <v>0</v>
      </c>
      <c r="H70" s="9"/>
      <c r="I70" s="9">
        <v>4.3376964073628963E-3</v>
      </c>
      <c r="J70" s="9">
        <v>0</v>
      </c>
      <c r="K70" s="9">
        <v>0</v>
      </c>
      <c r="L70" s="9"/>
      <c r="M70" s="9">
        <v>4.0792628358504446E-3</v>
      </c>
      <c r="N70" s="9"/>
      <c r="O70" s="9"/>
      <c r="P70" s="9">
        <v>1.1831718298239226E-2</v>
      </c>
      <c r="Q70" s="9">
        <v>4.9986880838876115E-3</v>
      </c>
      <c r="R70" s="9">
        <v>3.1481868988355822E-3</v>
      </c>
      <c r="S70" s="9">
        <v>0</v>
      </c>
      <c r="T70" s="9">
        <v>3.7228718150132977E-3</v>
      </c>
      <c r="U70" s="9">
        <v>0</v>
      </c>
      <c r="V70" s="9"/>
      <c r="W70" s="9">
        <v>0</v>
      </c>
      <c r="X70" s="9">
        <v>0</v>
      </c>
      <c r="Y70" s="9">
        <v>4.2146272013407109E-3</v>
      </c>
      <c r="Z70" s="9"/>
      <c r="AA70" s="9">
        <v>1.011224343384326E-2</v>
      </c>
      <c r="AB70" s="9"/>
      <c r="AC70" s="9"/>
      <c r="AD70" s="9"/>
      <c r="AE70" s="9">
        <v>4.3027663483531974E-3</v>
      </c>
      <c r="AF70" s="9">
        <v>2.8390772366308661E-3</v>
      </c>
      <c r="AG70" s="9"/>
      <c r="AH70" s="9"/>
      <c r="AI70" s="9">
        <v>1.5746234272041046E-3</v>
      </c>
      <c r="AJ70" s="9">
        <v>0</v>
      </c>
    </row>
    <row r="71" spans="1:36">
      <c r="A71" s="23"/>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row>
    <row r="72" spans="1:36">
      <c r="A72" s="8" t="s">
        <v>58</v>
      </c>
      <c r="B72" s="9">
        <v>0.41783926840561492</v>
      </c>
      <c r="C72" s="9"/>
      <c r="D72" s="9">
        <v>0.93492759103377021</v>
      </c>
      <c r="E72" s="9">
        <v>2.3167786112537181</v>
      </c>
      <c r="F72" s="9"/>
      <c r="G72" s="9">
        <v>1.0938722377469892</v>
      </c>
      <c r="H72" s="9">
        <v>0.11658982379249276</v>
      </c>
      <c r="I72" s="9">
        <v>0.72704983918205657</v>
      </c>
      <c r="J72" s="9">
        <v>1.0387053067341776</v>
      </c>
      <c r="K72" s="9">
        <v>0.2181824874382528</v>
      </c>
      <c r="L72" s="9"/>
      <c r="M72" s="9">
        <v>0.33721722073248805</v>
      </c>
      <c r="N72" s="9">
        <v>0.23902074462616088</v>
      </c>
      <c r="O72" s="9"/>
      <c r="P72" s="9">
        <v>0.34484475634357648</v>
      </c>
      <c r="Q72" s="9">
        <v>0.58598918816340073</v>
      </c>
      <c r="R72" s="9">
        <v>0.36814392940186969</v>
      </c>
      <c r="S72" s="9">
        <v>0.60885554716662271</v>
      </c>
      <c r="T72" s="9">
        <v>1.4707323015684193</v>
      </c>
      <c r="U72" s="9">
        <v>0.11667895387587635</v>
      </c>
      <c r="V72" s="9"/>
      <c r="W72" s="9">
        <v>0.49056149545259536</v>
      </c>
      <c r="X72" s="9">
        <v>0.25898750351242916</v>
      </c>
      <c r="Y72" s="9">
        <v>0.27083499992475535</v>
      </c>
      <c r="Z72" s="9"/>
      <c r="AA72" s="9">
        <v>0.22606592936186409</v>
      </c>
      <c r="AB72" s="9"/>
      <c r="AC72" s="9">
        <v>0.45684069573212477</v>
      </c>
      <c r="AD72" s="9"/>
      <c r="AE72" s="9">
        <v>1.9930885798626907</v>
      </c>
      <c r="AF72" s="9">
        <v>1.5201807786317891</v>
      </c>
      <c r="AG72" s="9"/>
      <c r="AH72" s="9">
        <v>0.28567478056972329</v>
      </c>
      <c r="AI72" s="9">
        <v>1.8143107812598736</v>
      </c>
      <c r="AJ72" s="9">
        <v>1.008812892002567</v>
      </c>
    </row>
    <row r="73" spans="1:36">
      <c r="A73" s="11"/>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row>
    <row r="74" spans="1:36">
      <c r="A74" s="16" t="s">
        <v>114</v>
      </c>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row>
    <row r="75" spans="1:36" ht="18">
      <c r="A75" s="38" t="s">
        <v>426</v>
      </c>
    </row>
  </sheetData>
  <sortState xmlns:xlrd2="http://schemas.microsoft.com/office/spreadsheetml/2017/richdata2" ref="AN59:BF76">
    <sortCondition ref="AP59:AP76"/>
  </sortState>
  <mergeCells count="3">
    <mergeCell ref="AE4:AG4"/>
    <mergeCell ref="AH4:AJ4"/>
    <mergeCell ref="B3:A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D4A9-A194-0546-BF2B-832D5E8E0060}">
  <dimension ref="A1:BS113"/>
  <sheetViews>
    <sheetView topLeftCell="AC1" zoomScale="82" zoomScaleNormal="100" workbookViewId="0">
      <pane ySplit="5" topLeftCell="A6" activePane="bottomLeft" state="frozen"/>
      <selection pane="bottomLeft" activeCell="BA4" sqref="BA4:BC4"/>
    </sheetView>
  </sheetViews>
  <sheetFormatPr baseColWidth="10" defaultRowHeight="16"/>
  <cols>
    <col min="1" max="1" width="10.83203125" style="8"/>
    <col min="2" max="2" width="8.5" style="8" bestFit="1" customWidth="1"/>
    <col min="3" max="3" width="10.83203125" style="8"/>
    <col min="4" max="4" width="10.33203125" style="8" bestFit="1" customWidth="1"/>
    <col min="5" max="5" width="9.6640625" style="8" bestFit="1" customWidth="1"/>
    <col min="6" max="6" width="8.5" style="8" bestFit="1" customWidth="1"/>
    <col min="7" max="8" width="10.83203125" style="8"/>
    <col min="9" max="9" width="7.83203125" style="8" bestFit="1" customWidth="1"/>
    <col min="10" max="10" width="1.83203125" style="8" customWidth="1"/>
    <col min="11" max="11" width="8.5" style="8" bestFit="1" customWidth="1"/>
    <col min="12" max="12" width="11.5" style="8" bestFit="1" customWidth="1"/>
    <col min="13" max="13" width="8.5" style="8" bestFit="1" customWidth="1"/>
    <col min="14" max="14" width="1.83203125" style="8" customWidth="1"/>
    <col min="15" max="15" width="10.33203125" style="8" bestFit="1" customWidth="1"/>
    <col min="16" max="16" width="11.5" style="8" bestFit="1" customWidth="1"/>
    <col min="17" max="17" width="1.83203125" style="8" customWidth="1"/>
    <col min="18" max="18" width="8.6640625" style="8" bestFit="1" customWidth="1"/>
    <col min="19" max="19" width="10.83203125" style="8" bestFit="1" customWidth="1"/>
    <col min="20" max="20" width="8.5" style="8" bestFit="1" customWidth="1"/>
    <col min="21" max="21" width="9.1640625" style="8" bestFit="1" customWidth="1"/>
    <col min="22" max="22" width="11.5" style="8" bestFit="1" customWidth="1"/>
    <col min="23" max="23" width="1.83203125" style="8" customWidth="1"/>
    <col min="24" max="28" width="8.5" style="8" bestFit="1" customWidth="1"/>
    <col min="29" max="30" width="10.83203125" style="8"/>
    <col min="31" max="31" width="10.33203125" style="8" bestFit="1" customWidth="1"/>
    <col min="32" max="32" width="10.83203125" style="8"/>
    <col min="33" max="33" width="1.83203125" style="8" customWidth="1"/>
    <col min="34" max="34" width="8.5" style="8" bestFit="1" customWidth="1"/>
    <col min="35" max="35" width="10.33203125" style="8" bestFit="1" customWidth="1"/>
    <col min="36" max="36" width="11.5" style="8" bestFit="1" customWidth="1"/>
    <col min="37" max="37" width="1.83203125" style="8" customWidth="1"/>
    <col min="38" max="38" width="14.5" style="8" bestFit="1" customWidth="1"/>
    <col min="39" max="39" width="14.6640625" style="8" bestFit="1" customWidth="1"/>
    <col min="40" max="40" width="1.83203125" style="8" customWidth="1"/>
    <col min="41" max="41" width="13.83203125" style="8" bestFit="1" customWidth="1"/>
    <col min="42" max="42" width="1.83203125" style="8" customWidth="1"/>
    <col min="43" max="43" width="10.5" style="8" bestFit="1" customWidth="1"/>
    <col min="44" max="44" width="11.83203125" style="8" bestFit="1" customWidth="1"/>
    <col min="45" max="45" width="1.83203125" style="8" customWidth="1"/>
    <col min="46" max="46" width="11.83203125" style="8" bestFit="1" customWidth="1"/>
    <col min="47" max="47" width="9.83203125" style="8" bestFit="1" customWidth="1"/>
    <col min="48" max="48" width="1.83203125" style="8" customWidth="1"/>
    <col min="49" max="50" width="10.5" style="8" bestFit="1" customWidth="1"/>
    <col min="51" max="51" width="12" style="8" bestFit="1" customWidth="1"/>
    <col min="52" max="52" width="1.83203125" style="8" customWidth="1"/>
    <col min="53" max="53" width="9.83203125" style="8" bestFit="1" customWidth="1"/>
    <col min="54" max="54" width="10.83203125" style="8" bestFit="1" customWidth="1"/>
    <col min="55" max="55" width="11" style="8" bestFit="1" customWidth="1"/>
    <col min="56" max="56" width="10.83203125" style="8"/>
    <col min="57" max="57" width="10.6640625" style="8" customWidth="1"/>
    <col min="58" max="16384" width="10.83203125" style="8"/>
  </cols>
  <sheetData>
    <row r="1" spans="1:71" ht="17" thickBot="1">
      <c r="A1" s="67" t="s">
        <v>535</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row>
    <row r="2" spans="1:71">
      <c r="A2" s="127"/>
      <c r="B2" s="186" t="s">
        <v>96</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row>
    <row r="3" spans="1:71">
      <c r="B3" s="185" t="s">
        <v>0</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1"/>
      <c r="AO3" s="187" t="s">
        <v>5</v>
      </c>
      <c r="AP3" s="187"/>
      <c r="AQ3" s="187"/>
      <c r="AR3" s="187"/>
      <c r="AS3" s="187"/>
      <c r="AT3" s="187"/>
      <c r="AU3" s="187"/>
      <c r="AV3" s="187"/>
      <c r="AW3" s="187"/>
      <c r="AX3" s="187"/>
      <c r="AY3" s="187"/>
      <c r="AZ3" s="187"/>
      <c r="BA3" s="187"/>
      <c r="BB3" s="187"/>
      <c r="BC3" s="187"/>
    </row>
    <row r="4" spans="1:71" s="16" customFormat="1">
      <c r="B4" s="38" t="s">
        <v>269</v>
      </c>
      <c r="C4" s="38"/>
      <c r="D4" s="38"/>
      <c r="E4" s="38"/>
      <c r="F4" s="38"/>
      <c r="G4" s="38"/>
      <c r="H4" s="38"/>
      <c r="I4" s="38"/>
      <c r="K4" s="184" t="s">
        <v>4</v>
      </c>
      <c r="L4" s="184"/>
      <c r="M4" s="184"/>
      <c r="O4" s="38" t="s">
        <v>3</v>
      </c>
      <c r="P4" s="38"/>
      <c r="R4" s="38" t="s">
        <v>548</v>
      </c>
      <c r="S4" s="38"/>
      <c r="T4" s="38"/>
      <c r="U4" s="38"/>
      <c r="V4" s="38"/>
      <c r="X4" s="38" t="s">
        <v>2</v>
      </c>
      <c r="Y4" s="38"/>
      <c r="Z4" s="38"/>
      <c r="AA4" s="38"/>
      <c r="AB4" s="38"/>
      <c r="AC4" s="38"/>
      <c r="AD4" s="38"/>
      <c r="AE4" s="38"/>
      <c r="AF4" s="38"/>
      <c r="AH4" s="38" t="s">
        <v>1</v>
      </c>
      <c r="AI4" s="38"/>
      <c r="AJ4" s="38"/>
      <c r="AL4" s="38" t="s">
        <v>385</v>
      </c>
      <c r="AM4" s="38"/>
      <c r="AO4" s="16" t="s">
        <v>60</v>
      </c>
      <c r="AQ4" s="38" t="s">
        <v>131</v>
      </c>
      <c r="AR4" s="38"/>
      <c r="AT4" s="38" t="s">
        <v>3</v>
      </c>
      <c r="AU4" s="38"/>
      <c r="AW4" s="38" t="s">
        <v>386</v>
      </c>
      <c r="AX4" s="38"/>
      <c r="AY4" s="38"/>
      <c r="BA4" s="184" t="s">
        <v>390</v>
      </c>
      <c r="BB4" s="184"/>
      <c r="BC4" s="184"/>
    </row>
    <row r="5" spans="1:71" s="11" customFormat="1" ht="17" thickBot="1">
      <c r="A5" s="25" t="s">
        <v>51</v>
      </c>
      <c r="B5" s="25" t="s">
        <v>116</v>
      </c>
      <c r="C5" s="25" t="s">
        <v>59</v>
      </c>
      <c r="D5" s="25" t="s">
        <v>117</v>
      </c>
      <c r="E5" s="25" t="s">
        <v>118</v>
      </c>
      <c r="F5" s="25" t="s">
        <v>119</v>
      </c>
      <c r="G5" s="25" t="s">
        <v>120</v>
      </c>
      <c r="H5" s="25" t="s">
        <v>121</v>
      </c>
      <c r="I5" s="25" t="s">
        <v>122</v>
      </c>
      <c r="K5" s="25" t="s">
        <v>99</v>
      </c>
      <c r="L5" s="25" t="s">
        <v>123</v>
      </c>
      <c r="M5" s="25" t="s">
        <v>124</v>
      </c>
      <c r="O5" s="25" t="s">
        <v>61</v>
      </c>
      <c r="P5" s="25" t="s">
        <v>62</v>
      </c>
      <c r="R5" s="25" t="s">
        <v>63</v>
      </c>
      <c r="S5" s="25" t="s">
        <v>66</v>
      </c>
      <c r="T5" s="25" t="s">
        <v>67</v>
      </c>
      <c r="U5" s="25" t="s">
        <v>65</v>
      </c>
      <c r="V5" s="25" t="s">
        <v>68</v>
      </c>
      <c r="X5" s="25" t="s">
        <v>72</v>
      </c>
      <c r="Y5" s="25" t="s">
        <v>69</v>
      </c>
      <c r="Z5" s="25" t="s">
        <v>73</v>
      </c>
      <c r="AA5" s="25" t="s">
        <v>74</v>
      </c>
      <c r="AB5" s="25" t="s">
        <v>75</v>
      </c>
      <c r="AC5" s="25" t="s">
        <v>76</v>
      </c>
      <c r="AD5" s="25" t="s">
        <v>70</v>
      </c>
      <c r="AE5" s="25" t="s">
        <v>71</v>
      </c>
      <c r="AF5" s="25" t="s">
        <v>77</v>
      </c>
      <c r="AH5" s="25" t="s">
        <v>82</v>
      </c>
      <c r="AI5" s="25" t="s">
        <v>80</v>
      </c>
      <c r="AJ5" s="25" t="s">
        <v>81</v>
      </c>
      <c r="AL5" s="25" t="s">
        <v>137</v>
      </c>
      <c r="AM5" s="25" t="s">
        <v>138</v>
      </c>
      <c r="AO5" s="25" t="s">
        <v>125</v>
      </c>
      <c r="AQ5" s="25" t="s">
        <v>126</v>
      </c>
      <c r="AR5" s="25" t="s">
        <v>127</v>
      </c>
      <c r="AT5" s="25" t="s">
        <v>128</v>
      </c>
      <c r="AU5" s="25" t="s">
        <v>83</v>
      </c>
      <c r="AW5" s="25" t="s">
        <v>84</v>
      </c>
      <c r="AX5" s="25" t="s">
        <v>86</v>
      </c>
      <c r="AY5" s="25" t="s">
        <v>157</v>
      </c>
      <c r="BA5" s="25" t="s">
        <v>87</v>
      </c>
      <c r="BB5" s="25" t="s">
        <v>88</v>
      </c>
      <c r="BC5" s="25" t="s">
        <v>129</v>
      </c>
    </row>
    <row r="6" spans="1:71" s="16" customFormat="1" ht="17" thickTop="1">
      <c r="A6" s="24" t="s">
        <v>52</v>
      </c>
      <c r="B6" s="70">
        <v>8</v>
      </c>
      <c r="C6" s="70">
        <v>32</v>
      </c>
      <c r="D6" s="70">
        <v>36</v>
      </c>
      <c r="E6" s="70">
        <v>9</v>
      </c>
      <c r="F6" s="70">
        <v>10</v>
      </c>
      <c r="G6" s="70">
        <v>9</v>
      </c>
      <c r="H6" s="70">
        <v>16</v>
      </c>
      <c r="I6" s="70">
        <v>25</v>
      </c>
      <c r="K6" s="70">
        <v>30</v>
      </c>
      <c r="L6" s="70">
        <v>15</v>
      </c>
      <c r="M6" s="70">
        <v>22</v>
      </c>
      <c r="O6" s="70">
        <v>19</v>
      </c>
      <c r="P6" s="70">
        <v>23</v>
      </c>
      <c r="R6" s="70">
        <v>34</v>
      </c>
      <c r="S6" s="70">
        <v>52</v>
      </c>
      <c r="T6" s="70">
        <v>14</v>
      </c>
      <c r="U6" s="70">
        <v>36</v>
      </c>
      <c r="V6" s="70">
        <v>23</v>
      </c>
      <c r="X6" s="70">
        <v>44</v>
      </c>
      <c r="Y6" s="70">
        <v>25</v>
      </c>
      <c r="Z6" s="70">
        <v>50</v>
      </c>
      <c r="AA6" s="70">
        <v>32</v>
      </c>
      <c r="AB6" s="70">
        <v>29</v>
      </c>
      <c r="AC6" s="70">
        <v>18</v>
      </c>
      <c r="AD6" s="70">
        <v>20</v>
      </c>
      <c r="AE6" s="70">
        <v>36</v>
      </c>
      <c r="AF6" s="70">
        <v>17</v>
      </c>
      <c r="AH6" s="70">
        <v>26</v>
      </c>
      <c r="AI6" s="70">
        <v>26</v>
      </c>
      <c r="AJ6" s="70">
        <v>31</v>
      </c>
      <c r="AL6" s="70">
        <v>26</v>
      </c>
      <c r="AM6" s="24">
        <v>58</v>
      </c>
      <c r="AO6" s="70">
        <v>16</v>
      </c>
      <c r="AQ6" s="24">
        <v>18</v>
      </c>
      <c r="AR6" s="24">
        <v>16</v>
      </c>
      <c r="AT6" s="70">
        <v>31</v>
      </c>
      <c r="AU6" s="24">
        <v>30</v>
      </c>
      <c r="AW6" s="70">
        <v>29</v>
      </c>
      <c r="AX6" s="70">
        <v>27</v>
      </c>
      <c r="AY6" s="70">
        <v>10</v>
      </c>
      <c r="BA6" s="70">
        <v>20</v>
      </c>
      <c r="BB6" s="70">
        <v>37</v>
      </c>
      <c r="BC6" s="70">
        <v>39</v>
      </c>
      <c r="BE6" s="28"/>
      <c r="BF6" s="28"/>
      <c r="BG6" s="28"/>
      <c r="BH6" s="28"/>
      <c r="BI6" s="11"/>
      <c r="BJ6" s="28"/>
      <c r="BK6" s="28"/>
      <c r="BL6" s="28"/>
      <c r="BM6" s="28"/>
      <c r="BN6" s="28"/>
      <c r="BO6" s="28"/>
      <c r="BP6" s="11"/>
      <c r="BQ6" s="11"/>
      <c r="BR6" s="11"/>
      <c r="BS6" s="11"/>
    </row>
    <row r="7" spans="1:71" ht="18">
      <c r="A7" s="23" t="s">
        <v>427</v>
      </c>
      <c r="B7" s="9">
        <v>50.970999999999997</v>
      </c>
      <c r="C7" s="9">
        <v>49.143000000000001</v>
      </c>
      <c r="D7" s="9">
        <v>50.167999999999999</v>
      </c>
      <c r="E7" s="9">
        <v>49.671999999999997</v>
      </c>
      <c r="F7" s="9">
        <v>51.433</v>
      </c>
      <c r="G7" s="9">
        <v>49.936</v>
      </c>
      <c r="H7" s="9">
        <v>49.87</v>
      </c>
      <c r="I7" s="9">
        <v>48.222000000000001</v>
      </c>
      <c r="J7" s="9"/>
      <c r="K7" s="9">
        <v>46</v>
      </c>
      <c r="L7" s="9">
        <v>48.170999999999999</v>
      </c>
      <c r="M7" s="9">
        <v>47.277999999999999</v>
      </c>
      <c r="N7" s="9"/>
      <c r="O7" s="9">
        <v>50.430999999999997</v>
      </c>
      <c r="P7" s="9">
        <v>51.942</v>
      </c>
      <c r="Q7" s="9"/>
      <c r="R7" s="9">
        <v>51.372</v>
      </c>
      <c r="S7" s="9">
        <v>51.816000000000003</v>
      </c>
      <c r="T7" s="9">
        <v>52.027000000000001</v>
      </c>
      <c r="U7" s="9">
        <v>52.322000000000003</v>
      </c>
      <c r="V7" s="9">
        <v>51.887</v>
      </c>
      <c r="W7" s="9"/>
      <c r="X7" s="9">
        <v>52.328000000000003</v>
      </c>
      <c r="Y7" s="9">
        <v>52.287999999999997</v>
      </c>
      <c r="Z7" s="9">
        <v>51.884</v>
      </c>
      <c r="AA7" s="9">
        <v>52.146000000000001</v>
      </c>
      <c r="AB7" s="9">
        <v>52.377000000000002</v>
      </c>
      <c r="AC7" s="9">
        <v>51.762</v>
      </c>
      <c r="AD7" s="9">
        <v>51.920999999999999</v>
      </c>
      <c r="AE7" s="9">
        <v>53.091000000000001</v>
      </c>
      <c r="AF7" s="9">
        <v>50.052</v>
      </c>
      <c r="AG7" s="9"/>
      <c r="AH7" s="9">
        <v>53.27</v>
      </c>
      <c r="AI7" s="9">
        <v>52.695</v>
      </c>
      <c r="AJ7" s="9">
        <v>53.27</v>
      </c>
      <c r="AK7" s="9"/>
      <c r="AL7" s="9">
        <v>54.715000000000003</v>
      </c>
      <c r="AM7" s="9">
        <v>57.597999999999999</v>
      </c>
      <c r="AN7" s="9"/>
      <c r="AO7" s="9">
        <v>49.695</v>
      </c>
      <c r="AP7" s="9"/>
      <c r="AQ7" s="9">
        <v>48.040999999999997</v>
      </c>
      <c r="AR7" s="9">
        <v>46.963000000000001</v>
      </c>
      <c r="AS7" s="9"/>
      <c r="AT7" s="9">
        <v>54.581000000000003</v>
      </c>
      <c r="AU7" s="9">
        <v>53.97</v>
      </c>
      <c r="AV7" s="9"/>
      <c r="AW7" s="9">
        <v>52.345999999999997</v>
      </c>
      <c r="AX7" s="9">
        <v>51.07</v>
      </c>
      <c r="AY7" s="9">
        <v>48.700869333333337</v>
      </c>
      <c r="AZ7" s="9"/>
      <c r="BA7" s="9">
        <v>54.692</v>
      </c>
      <c r="BB7" s="9">
        <v>54.124000000000002</v>
      </c>
      <c r="BC7" s="9">
        <v>53.814999999999998</v>
      </c>
    </row>
    <row r="8" spans="1:71" ht="18">
      <c r="A8" s="23" t="s">
        <v>428</v>
      </c>
      <c r="B8" s="9">
        <v>0.45100000000000001</v>
      </c>
      <c r="C8" s="9">
        <v>0.54100000000000004</v>
      </c>
      <c r="D8" s="9">
        <v>0.54900000000000004</v>
      </c>
      <c r="E8" s="9">
        <v>0.41499999999999998</v>
      </c>
      <c r="F8" s="9">
        <v>0.47099999999999997</v>
      </c>
      <c r="G8" s="9">
        <v>0.61199999999999999</v>
      </c>
      <c r="H8" s="9">
        <v>0.52900000000000003</v>
      </c>
      <c r="I8" s="9">
        <v>0.85199999999999998</v>
      </c>
      <c r="J8" s="9"/>
      <c r="K8" s="9">
        <v>1.028</v>
      </c>
      <c r="L8" s="9">
        <v>0.84099999999999997</v>
      </c>
      <c r="M8" s="9">
        <v>0.92500000000000004</v>
      </c>
      <c r="N8" s="9"/>
      <c r="O8" s="9">
        <v>0.47699999999999998</v>
      </c>
      <c r="P8" s="9">
        <v>0.313</v>
      </c>
      <c r="Q8" s="9"/>
      <c r="R8" s="9">
        <v>0.35199999999999998</v>
      </c>
      <c r="S8" s="9">
        <v>0.24199999999999999</v>
      </c>
      <c r="T8" s="9">
        <v>0.24099999999999999</v>
      </c>
      <c r="U8" s="9">
        <v>0.24199999999999999</v>
      </c>
      <c r="V8" s="9">
        <v>0.23400000000000001</v>
      </c>
      <c r="W8" s="9"/>
      <c r="X8" s="9">
        <v>0.27100000000000002</v>
      </c>
      <c r="Y8" s="9">
        <v>0.25900000000000001</v>
      </c>
      <c r="Z8" s="9">
        <v>0.26800000000000002</v>
      </c>
      <c r="AA8" s="9">
        <v>0.26300000000000001</v>
      </c>
      <c r="AB8" s="9">
        <v>0.215</v>
      </c>
      <c r="AC8" s="9">
        <v>0.26100000000000001</v>
      </c>
      <c r="AD8" s="9">
        <v>0.29099999999999998</v>
      </c>
      <c r="AE8" s="9">
        <v>0.23699999999999999</v>
      </c>
      <c r="AF8" s="9">
        <v>0.47</v>
      </c>
      <c r="AG8" s="9"/>
      <c r="AH8" s="9">
        <v>0.25800000000000001</v>
      </c>
      <c r="AI8" s="9">
        <v>0.23300000000000001</v>
      </c>
      <c r="AJ8" s="9">
        <v>0.20599999999999999</v>
      </c>
      <c r="AK8" s="9"/>
      <c r="AL8" s="9">
        <v>8.7999999999999995E-2</v>
      </c>
      <c r="AM8" s="9">
        <v>5.0999999999999997E-2</v>
      </c>
      <c r="AN8" s="9"/>
      <c r="AO8" s="9">
        <v>0.59699999999999998</v>
      </c>
      <c r="AP8" s="9"/>
      <c r="AQ8" s="9">
        <v>0.82599999999999996</v>
      </c>
      <c r="AR8" s="9">
        <v>0.997</v>
      </c>
      <c r="AS8" s="9"/>
      <c r="AT8" s="9">
        <v>0.152</v>
      </c>
      <c r="AU8" s="9">
        <v>0.183</v>
      </c>
      <c r="AV8" s="9"/>
      <c r="AW8" s="9">
        <v>0.32100000000000001</v>
      </c>
      <c r="AX8" s="9">
        <v>0.439</v>
      </c>
      <c r="AY8" s="9">
        <v>0.99383999999999995</v>
      </c>
      <c r="AZ8" s="9"/>
      <c r="BA8" s="9">
        <v>0.13300000000000001</v>
      </c>
      <c r="BB8" s="9">
        <v>0.156</v>
      </c>
      <c r="BC8" s="9">
        <v>0.13700000000000001</v>
      </c>
      <c r="BF8" s="16"/>
      <c r="BI8" s="62"/>
    </row>
    <row r="9" spans="1:71" ht="18">
      <c r="A9" s="23" t="s">
        <v>429</v>
      </c>
      <c r="B9" s="9">
        <v>0.01</v>
      </c>
      <c r="C9" s="9">
        <v>1.6E-2</v>
      </c>
      <c r="D9" s="9">
        <v>1.4999999999999999E-2</v>
      </c>
      <c r="E9" s="9">
        <v>9.1999999999999998E-2</v>
      </c>
      <c r="F9" s="9">
        <v>1.7000000000000001E-2</v>
      </c>
      <c r="G9" s="9">
        <v>2.1999999999999999E-2</v>
      </c>
      <c r="H9" s="9">
        <v>2.1000000000000001E-2</v>
      </c>
      <c r="I9" s="9">
        <v>1.7999999999999999E-2</v>
      </c>
      <c r="J9" s="9"/>
      <c r="K9" s="9">
        <v>1.7999999999999999E-2</v>
      </c>
      <c r="L9" s="9">
        <v>2.4E-2</v>
      </c>
      <c r="M9" s="9">
        <v>2.5999999999999999E-2</v>
      </c>
      <c r="N9" s="9"/>
      <c r="O9" s="9">
        <v>0.19</v>
      </c>
      <c r="P9" s="9">
        <v>0.45500000000000002</v>
      </c>
      <c r="Q9" s="9"/>
      <c r="R9" s="9">
        <v>0.40899999999999997</v>
      </c>
      <c r="S9" s="9">
        <v>0.63</v>
      </c>
      <c r="T9" s="9">
        <v>0.66700000000000004</v>
      </c>
      <c r="U9" s="9">
        <v>0.65800000000000003</v>
      </c>
      <c r="V9" s="9">
        <v>0.79600000000000004</v>
      </c>
      <c r="W9" s="9"/>
      <c r="X9" s="9">
        <v>0.78800000000000003</v>
      </c>
      <c r="Y9" s="9">
        <v>0.38600000000000001</v>
      </c>
      <c r="Z9" s="9">
        <v>0.52300000000000002</v>
      </c>
      <c r="AA9" s="9">
        <v>0.81</v>
      </c>
      <c r="AB9" s="9">
        <v>0.67200000000000004</v>
      </c>
      <c r="AC9" s="9">
        <v>0.42599999999999999</v>
      </c>
      <c r="AD9" s="9">
        <v>0.624</v>
      </c>
      <c r="AE9" s="9">
        <v>0.40500000000000003</v>
      </c>
      <c r="AF9" s="9">
        <v>0.183</v>
      </c>
      <c r="AG9" s="9"/>
      <c r="AH9" s="9">
        <v>0.26600000000000001</v>
      </c>
      <c r="AI9" s="9">
        <v>0.72399999999999998</v>
      </c>
      <c r="AJ9" s="9">
        <v>0.36599999999999999</v>
      </c>
      <c r="AK9" s="9"/>
      <c r="AL9" s="9">
        <v>0.47599999999999998</v>
      </c>
      <c r="AM9" s="9">
        <v>0.317</v>
      </c>
      <c r="AN9" s="9"/>
      <c r="AO9" s="9">
        <v>1.2999999999999999E-2</v>
      </c>
      <c r="AP9" s="9"/>
      <c r="AQ9" s="9">
        <v>1.7000000000000001E-2</v>
      </c>
      <c r="AR9" s="9">
        <v>2.1000000000000001E-2</v>
      </c>
      <c r="AS9" s="9"/>
      <c r="AT9" s="9">
        <v>0.55100000000000005</v>
      </c>
      <c r="AU9" s="9">
        <v>0.63100000000000001</v>
      </c>
      <c r="AV9" s="9"/>
      <c r="AW9" s="9">
        <v>0.16200000000000001</v>
      </c>
      <c r="AX9" s="9">
        <v>0.10299999999999999</v>
      </c>
      <c r="AY9" s="9">
        <v>0.175595</v>
      </c>
      <c r="AZ9" s="9"/>
      <c r="BA9" s="9">
        <v>0.56599999999999995</v>
      </c>
      <c r="BB9" s="9">
        <v>0.51500000000000001</v>
      </c>
      <c r="BC9" s="9">
        <v>0.83599999999999997</v>
      </c>
      <c r="BF9" s="9"/>
      <c r="BI9" s="62"/>
    </row>
    <row r="10" spans="1:71" ht="18">
      <c r="A10" s="23" t="s">
        <v>430</v>
      </c>
      <c r="B10" s="9">
        <v>3.347</v>
      </c>
      <c r="C10" s="9">
        <v>5.5570000000000004</v>
      </c>
      <c r="D10" s="9">
        <v>4.16</v>
      </c>
      <c r="E10" s="9">
        <v>3.0329999999999999</v>
      </c>
      <c r="F10" s="9">
        <v>2.306</v>
      </c>
      <c r="G10" s="9">
        <v>4.2869999999999999</v>
      </c>
      <c r="H10" s="9">
        <v>3.7410000000000001</v>
      </c>
      <c r="I10" s="9">
        <v>5.8579999999999997</v>
      </c>
      <c r="J10" s="9"/>
      <c r="K10" s="9">
        <v>8.4920000000000009</v>
      </c>
      <c r="L10" s="9">
        <v>6.944</v>
      </c>
      <c r="M10" s="9">
        <v>7.5430000000000001</v>
      </c>
      <c r="N10" s="9"/>
      <c r="O10" s="9">
        <v>5.343</v>
      </c>
      <c r="P10" s="9">
        <v>4.4249999999999998</v>
      </c>
      <c r="Q10" s="9"/>
      <c r="R10" s="9">
        <v>4.2969999999999997</v>
      </c>
      <c r="S10" s="9">
        <v>3.681</v>
      </c>
      <c r="T10" s="9">
        <v>4.0830000000000002</v>
      </c>
      <c r="U10" s="9">
        <v>3.68</v>
      </c>
      <c r="V10" s="9">
        <v>3.4510000000000001</v>
      </c>
      <c r="W10" s="9"/>
      <c r="X10" s="9">
        <v>3.6619999999999999</v>
      </c>
      <c r="Y10" s="9">
        <v>3.7469999999999999</v>
      </c>
      <c r="Z10" s="9">
        <v>3.9870000000000001</v>
      </c>
      <c r="AA10" s="9">
        <v>3.6850000000000001</v>
      </c>
      <c r="AB10" s="9">
        <v>2.9129999999999998</v>
      </c>
      <c r="AC10" s="9">
        <v>3.698</v>
      </c>
      <c r="AD10" s="9">
        <v>4.1989999999999998</v>
      </c>
      <c r="AE10" s="9">
        <v>3.0209999999999999</v>
      </c>
      <c r="AF10" s="9">
        <v>5.4359999999999999</v>
      </c>
      <c r="AG10" s="9"/>
      <c r="AH10" s="9">
        <v>2.355</v>
      </c>
      <c r="AI10" s="9">
        <v>2.9969999999999999</v>
      </c>
      <c r="AJ10" s="9">
        <v>1.7350000000000001</v>
      </c>
      <c r="AK10" s="9"/>
      <c r="AL10" s="9">
        <v>1.341</v>
      </c>
      <c r="AM10" s="9">
        <v>1.306</v>
      </c>
      <c r="AN10" s="9"/>
      <c r="AO10" s="9">
        <v>4.7480000000000002</v>
      </c>
      <c r="AP10" s="9"/>
      <c r="AQ10" s="9">
        <v>6.8390000000000004</v>
      </c>
      <c r="AR10" s="9">
        <v>7.9710000000000001</v>
      </c>
      <c r="AS10" s="9"/>
      <c r="AT10" s="9">
        <v>1.2809999999999999</v>
      </c>
      <c r="AU10" s="9">
        <v>1.806</v>
      </c>
      <c r="AV10" s="9"/>
      <c r="AW10" s="9">
        <v>2.351</v>
      </c>
      <c r="AX10" s="9">
        <v>3.0910000000000002</v>
      </c>
      <c r="AY10" s="9">
        <v>7.1067093333333338</v>
      </c>
      <c r="AZ10" s="9"/>
      <c r="BA10" s="9">
        <v>1.175</v>
      </c>
      <c r="BB10" s="9">
        <v>1.1080000000000001</v>
      </c>
      <c r="BC10" s="9">
        <v>1.409</v>
      </c>
      <c r="BD10" s="28"/>
      <c r="BF10" s="9"/>
      <c r="BI10" s="62"/>
    </row>
    <row r="11" spans="1:71" ht="18">
      <c r="A11" s="8" t="s">
        <v>435</v>
      </c>
      <c r="B11" s="9">
        <v>7.9541710200000004</v>
      </c>
      <c r="C11" s="9">
        <v>7.6422665299999997</v>
      </c>
      <c r="D11" s="9">
        <v>8.3256739700000004</v>
      </c>
      <c r="E11" s="9">
        <v>7.1421688200000002</v>
      </c>
      <c r="F11" s="9">
        <v>7.9154754500000006</v>
      </c>
      <c r="G11" s="9">
        <v>7.9439709000000001</v>
      </c>
      <c r="H11" s="9">
        <v>8.23936724</v>
      </c>
      <c r="I11" s="9">
        <v>7.4852608299999996</v>
      </c>
      <c r="J11" s="9"/>
      <c r="K11" s="9">
        <v>7.5406631700000002</v>
      </c>
      <c r="L11" s="9">
        <v>7.2401651200000003</v>
      </c>
      <c r="M11" s="9">
        <v>7.1063647400000001</v>
      </c>
      <c r="N11" s="9"/>
      <c r="O11" s="9">
        <v>5.73138814</v>
      </c>
      <c r="P11" s="9">
        <v>4.05489239</v>
      </c>
      <c r="Q11" s="9"/>
      <c r="R11" s="9">
        <v>4.8360868099999994</v>
      </c>
      <c r="S11" s="9">
        <v>3.7840892100000003</v>
      </c>
      <c r="T11" s="9">
        <v>3.7473952399999999</v>
      </c>
      <c r="U11" s="9">
        <v>3.8570894099999999</v>
      </c>
      <c r="V11" s="9">
        <v>3.8557825799999996</v>
      </c>
      <c r="W11" s="9"/>
      <c r="X11" s="9">
        <v>3.7457974800000002</v>
      </c>
      <c r="Y11" s="9">
        <v>4.0683928399999996</v>
      </c>
      <c r="Z11" s="9">
        <v>4.0570901099999999</v>
      </c>
      <c r="AA11" s="9">
        <v>3.7673943400000001</v>
      </c>
      <c r="AB11" s="9">
        <v>3.7493945399999999</v>
      </c>
      <c r="AC11" s="9">
        <v>4.4275852599999999</v>
      </c>
      <c r="AD11" s="9">
        <v>4.1579864000000004</v>
      </c>
      <c r="AE11" s="9">
        <v>3.6052928299999998</v>
      </c>
      <c r="AF11" s="9">
        <v>5.3936765700000002</v>
      </c>
      <c r="AG11" s="9"/>
      <c r="AH11" s="9">
        <v>3.21909431</v>
      </c>
      <c r="AI11" s="9">
        <v>2.9796891699999999</v>
      </c>
      <c r="AJ11" s="9">
        <v>2.9766833699999999</v>
      </c>
      <c r="AK11" s="9"/>
      <c r="AL11" s="9">
        <v>2.0926993700000001</v>
      </c>
      <c r="AM11" s="9">
        <v>5.3046984699999999</v>
      </c>
      <c r="AN11" s="9"/>
      <c r="AO11" s="9">
        <v>7.9974620499999993</v>
      </c>
      <c r="AP11" s="9"/>
      <c r="AQ11" s="9">
        <v>8.1877612800000001</v>
      </c>
      <c r="AR11" s="9">
        <v>8.1305532599999992</v>
      </c>
      <c r="AS11" s="9"/>
      <c r="AT11" s="9">
        <v>3.4301995199999999</v>
      </c>
      <c r="AU11" s="9">
        <v>3.9480965100000001</v>
      </c>
      <c r="AV11" s="9"/>
      <c r="AW11" s="9">
        <v>5.82009021</v>
      </c>
      <c r="AX11" s="9">
        <v>6.5021819199999999</v>
      </c>
      <c r="AY11" s="9">
        <v>6.7021560079188971</v>
      </c>
      <c r="AZ11" s="9"/>
      <c r="BA11" s="9">
        <v>3.2222977299999997</v>
      </c>
      <c r="BB11" s="9">
        <v>3.2690963099999997</v>
      </c>
      <c r="BC11" s="9">
        <v>3.5252950299999997</v>
      </c>
      <c r="BD11" s="28"/>
      <c r="BF11" s="9"/>
      <c r="BI11" s="62"/>
    </row>
    <row r="12" spans="1:71">
      <c r="A12" s="23" t="s">
        <v>54</v>
      </c>
      <c r="B12" s="9">
        <v>0.32</v>
      </c>
      <c r="C12" s="9">
        <v>0.20499999999999999</v>
      </c>
      <c r="D12" s="9">
        <v>0.25700000000000001</v>
      </c>
      <c r="E12" s="9">
        <v>0.17899999999999999</v>
      </c>
      <c r="F12" s="9">
        <v>0.311</v>
      </c>
      <c r="G12" s="9">
        <v>0.248</v>
      </c>
      <c r="H12" s="9">
        <v>0.32</v>
      </c>
      <c r="I12" s="9">
        <v>0.152</v>
      </c>
      <c r="J12" s="9"/>
      <c r="K12" s="9">
        <v>0.107</v>
      </c>
      <c r="L12" s="9">
        <v>0.129</v>
      </c>
      <c r="M12" s="9">
        <v>0.107</v>
      </c>
      <c r="N12" s="9"/>
      <c r="O12" s="9">
        <v>0.11799999999999999</v>
      </c>
      <c r="P12" s="9">
        <v>0.09</v>
      </c>
      <c r="Q12" s="9"/>
      <c r="R12" s="9">
        <v>0.11600000000000001</v>
      </c>
      <c r="S12" s="9">
        <v>0.09</v>
      </c>
      <c r="T12" s="9">
        <v>0.10299999999999999</v>
      </c>
      <c r="U12" s="9">
        <v>0.1</v>
      </c>
      <c r="V12" s="9">
        <v>0.106</v>
      </c>
      <c r="W12" s="9"/>
      <c r="X12" s="9">
        <v>0.10100000000000001</v>
      </c>
      <c r="Y12" s="9">
        <v>0.1</v>
      </c>
      <c r="Z12" s="9">
        <v>0.10100000000000001</v>
      </c>
      <c r="AA12" s="9">
        <v>9.7000000000000003E-2</v>
      </c>
      <c r="AB12" s="9">
        <v>0.10100000000000001</v>
      </c>
      <c r="AC12" s="9">
        <v>0.104</v>
      </c>
      <c r="AD12" s="9">
        <v>0.109</v>
      </c>
      <c r="AE12" s="9">
        <v>9.2999999999999999E-2</v>
      </c>
      <c r="AF12" s="9">
        <v>0.11799999999999999</v>
      </c>
      <c r="AG12" s="9"/>
      <c r="AH12" s="9">
        <v>0.115</v>
      </c>
      <c r="AI12" s="9">
        <v>7.0999999999999994E-2</v>
      </c>
      <c r="AJ12" s="9">
        <v>0.106</v>
      </c>
      <c r="AK12" s="9"/>
      <c r="AL12" s="9">
        <v>8.2000000000000003E-2</v>
      </c>
      <c r="AM12" s="9">
        <v>0.152</v>
      </c>
      <c r="AN12" s="9"/>
      <c r="AO12" s="9">
        <v>0.21199999999999999</v>
      </c>
      <c r="AP12" s="9"/>
      <c r="AQ12" s="9">
        <v>0.16500000000000001</v>
      </c>
      <c r="AR12" s="9">
        <v>0.122</v>
      </c>
      <c r="AS12" s="9"/>
      <c r="AT12" s="9">
        <v>8.8999999999999996E-2</v>
      </c>
      <c r="AU12" s="9">
        <v>0.11</v>
      </c>
      <c r="AV12" s="9"/>
      <c r="AW12" s="9">
        <v>0.14599999999999999</v>
      </c>
      <c r="AX12" s="9">
        <v>0.154</v>
      </c>
      <c r="AY12" s="9">
        <v>0.10157750000000002</v>
      </c>
      <c r="AZ12" s="9"/>
      <c r="BA12" s="9">
        <v>8.1000000000000003E-2</v>
      </c>
      <c r="BB12" s="9">
        <v>0.09</v>
      </c>
      <c r="BC12" s="9">
        <v>0.115</v>
      </c>
      <c r="BD12" s="28"/>
      <c r="BF12" s="9"/>
      <c r="BI12" s="62"/>
    </row>
    <row r="13" spans="1:71">
      <c r="A13" s="23" t="s">
        <v>55</v>
      </c>
      <c r="B13" s="9">
        <v>2.5999999999999999E-2</v>
      </c>
      <c r="C13" s="9">
        <v>1.4E-2</v>
      </c>
      <c r="D13" s="9">
        <v>6.0000000000000001E-3</v>
      </c>
      <c r="E13" s="9">
        <v>4.5999999999999999E-2</v>
      </c>
      <c r="F13" s="9">
        <v>3.2000000000000001E-2</v>
      </c>
      <c r="G13" s="9">
        <v>1.4999999999999999E-2</v>
      </c>
      <c r="H13" s="9">
        <v>1.2999999999999999E-2</v>
      </c>
      <c r="I13" s="9">
        <v>0</v>
      </c>
      <c r="J13" s="9"/>
      <c r="K13" s="9">
        <v>0</v>
      </c>
      <c r="L13" s="9">
        <v>2.1999999999999999E-2</v>
      </c>
      <c r="M13" s="9">
        <v>1.2E-2</v>
      </c>
      <c r="N13" s="9"/>
      <c r="O13" s="9">
        <v>3.2000000000000001E-2</v>
      </c>
      <c r="P13" s="9">
        <v>2.1999999999999999E-2</v>
      </c>
      <c r="Q13" s="9"/>
      <c r="R13" s="9">
        <v>3.5000000000000003E-2</v>
      </c>
      <c r="S13" s="9">
        <v>2.5999999999999999E-2</v>
      </c>
      <c r="T13" s="9">
        <v>2.5000000000000001E-2</v>
      </c>
      <c r="U13" s="9">
        <v>3.1E-2</v>
      </c>
      <c r="V13" s="9">
        <v>2.8000000000000001E-2</v>
      </c>
      <c r="W13" s="9"/>
      <c r="X13" s="9">
        <v>2.5999999999999999E-2</v>
      </c>
      <c r="Y13" s="9">
        <v>0.03</v>
      </c>
      <c r="Z13" s="9">
        <v>3.1E-2</v>
      </c>
      <c r="AA13" s="9">
        <v>2.8000000000000001E-2</v>
      </c>
      <c r="AB13" s="9">
        <v>1.7999999999999999E-2</v>
      </c>
      <c r="AC13" s="9">
        <v>2.3E-2</v>
      </c>
      <c r="AD13" s="9">
        <v>3.1E-2</v>
      </c>
      <c r="AE13" s="9">
        <v>0.03</v>
      </c>
      <c r="AF13" s="9">
        <v>2.4E-2</v>
      </c>
      <c r="AG13" s="9"/>
      <c r="AH13" s="9">
        <v>2.8000000000000001E-2</v>
      </c>
      <c r="AI13" s="9">
        <v>2.1999999999999999E-2</v>
      </c>
      <c r="AJ13" s="9">
        <v>2.1999999999999999E-2</v>
      </c>
      <c r="AK13" s="9"/>
      <c r="AL13" s="9">
        <v>3.5000000000000003E-2</v>
      </c>
      <c r="AM13" s="9">
        <v>6.8000000000000005E-2</v>
      </c>
      <c r="AN13" s="9"/>
      <c r="AO13" s="9">
        <v>0.03</v>
      </c>
      <c r="AP13" s="9"/>
      <c r="AQ13" s="9">
        <v>1.2E-2</v>
      </c>
      <c r="AR13" s="9">
        <v>0</v>
      </c>
      <c r="AS13" s="9"/>
      <c r="AT13" s="9">
        <v>2.9000000000000001E-2</v>
      </c>
      <c r="AU13" s="9">
        <v>2.5999999999999999E-2</v>
      </c>
      <c r="AV13" s="9"/>
      <c r="AW13" s="9">
        <v>2.1000000000000001E-2</v>
      </c>
      <c r="AX13" s="9">
        <v>2.5999999999999999E-2</v>
      </c>
      <c r="AY13" s="16" t="s">
        <v>156</v>
      </c>
      <c r="AZ13" s="9"/>
      <c r="BA13" s="9">
        <v>2.9000000000000001E-2</v>
      </c>
      <c r="BB13" s="9">
        <v>0.02</v>
      </c>
      <c r="BC13" s="9">
        <v>3.4000000000000002E-2</v>
      </c>
      <c r="BD13" s="28"/>
      <c r="BF13" s="9"/>
      <c r="BI13" s="62"/>
    </row>
    <row r="14" spans="1:71">
      <c r="A14" s="23" t="s">
        <v>56</v>
      </c>
      <c r="B14" s="9">
        <v>13.55</v>
      </c>
      <c r="C14" s="9">
        <v>13.398999999999999</v>
      </c>
      <c r="D14" s="9">
        <v>13.256</v>
      </c>
      <c r="E14" s="9">
        <v>13.805</v>
      </c>
      <c r="F14" s="9">
        <v>14.166</v>
      </c>
      <c r="G14" s="9">
        <v>13.234999999999999</v>
      </c>
      <c r="H14" s="9">
        <v>13.336</v>
      </c>
      <c r="I14" s="9">
        <v>12.827</v>
      </c>
      <c r="J14" s="9"/>
      <c r="K14" s="9">
        <v>11.79</v>
      </c>
      <c r="L14" s="9">
        <v>12.972</v>
      </c>
      <c r="M14" s="9">
        <v>12.677</v>
      </c>
      <c r="N14" s="9"/>
      <c r="O14" s="9">
        <v>14.407</v>
      </c>
      <c r="P14" s="9">
        <v>15.522</v>
      </c>
      <c r="Q14" s="9"/>
      <c r="R14" s="9">
        <v>15.359</v>
      </c>
      <c r="S14" s="9">
        <v>15.984999999999999</v>
      </c>
      <c r="T14" s="9">
        <v>15.926</v>
      </c>
      <c r="U14" s="9">
        <v>16.219000000000001</v>
      </c>
      <c r="V14" s="9">
        <v>16.053000000000001</v>
      </c>
      <c r="W14" s="9"/>
      <c r="X14" s="9">
        <v>15.574999999999999</v>
      </c>
      <c r="Y14" s="9">
        <v>15.942</v>
      </c>
      <c r="Z14" s="9">
        <v>15.903</v>
      </c>
      <c r="AA14" s="9">
        <v>15.627000000000001</v>
      </c>
      <c r="AB14" s="9">
        <v>16.065000000000001</v>
      </c>
      <c r="AC14" s="9">
        <v>15.84</v>
      </c>
      <c r="AD14" s="9">
        <v>15.85</v>
      </c>
      <c r="AE14" s="9">
        <v>16.542999999999999</v>
      </c>
      <c r="AF14" s="9">
        <v>14.568</v>
      </c>
      <c r="AG14" s="9"/>
      <c r="AH14" s="9">
        <v>17.204999999999998</v>
      </c>
      <c r="AI14" s="9">
        <v>16.047000000000001</v>
      </c>
      <c r="AJ14" s="9">
        <v>17.16</v>
      </c>
      <c r="AK14" s="9"/>
      <c r="AL14" s="9">
        <v>17.814</v>
      </c>
      <c r="AM14" s="9">
        <v>35.152999999999999</v>
      </c>
      <c r="AN14" s="9"/>
      <c r="AO14" s="9">
        <v>13.242000000000001</v>
      </c>
      <c r="AP14" s="9"/>
      <c r="AQ14" s="9">
        <v>12.444000000000001</v>
      </c>
      <c r="AR14" s="9">
        <v>12.159000000000001</v>
      </c>
      <c r="AS14" s="9"/>
      <c r="AT14" s="9">
        <v>17.600999999999999</v>
      </c>
      <c r="AU14" s="9">
        <v>16.949000000000002</v>
      </c>
      <c r="AV14" s="9"/>
      <c r="AW14" s="9">
        <v>15.951000000000001</v>
      </c>
      <c r="AX14" s="9">
        <v>15.242000000000001</v>
      </c>
      <c r="AY14" s="9">
        <v>13.522321700000001</v>
      </c>
      <c r="AZ14" s="9"/>
      <c r="BA14" s="9">
        <v>17.506</v>
      </c>
      <c r="BB14" s="9">
        <v>17.468</v>
      </c>
      <c r="BC14" s="9">
        <v>17.863</v>
      </c>
      <c r="BD14" s="11"/>
      <c r="BF14" s="9"/>
      <c r="BI14" s="62"/>
    </row>
    <row r="15" spans="1:71">
      <c r="A15" s="23" t="s">
        <v>57</v>
      </c>
      <c r="B15" s="9">
        <v>23.219000000000001</v>
      </c>
      <c r="C15" s="9">
        <v>22.867999999999999</v>
      </c>
      <c r="D15" s="9">
        <v>22.766999999999999</v>
      </c>
      <c r="E15" s="9">
        <v>23.100999999999999</v>
      </c>
      <c r="F15" s="9">
        <v>22.542999999999999</v>
      </c>
      <c r="G15" s="9">
        <v>22.913</v>
      </c>
      <c r="H15" s="9">
        <v>22.462</v>
      </c>
      <c r="I15" s="9">
        <v>23.852</v>
      </c>
      <c r="J15" s="9"/>
      <c r="K15" s="9">
        <v>23.026</v>
      </c>
      <c r="L15" s="9">
        <v>23.222000000000001</v>
      </c>
      <c r="M15" s="9">
        <v>23.245999999999999</v>
      </c>
      <c r="N15" s="9"/>
      <c r="O15" s="9">
        <v>22.666</v>
      </c>
      <c r="P15" s="9">
        <v>23.29</v>
      </c>
      <c r="Q15" s="9"/>
      <c r="R15" s="9">
        <v>23.02</v>
      </c>
      <c r="S15" s="9">
        <v>23.204000000000001</v>
      </c>
      <c r="T15" s="9">
        <v>23.114999999999998</v>
      </c>
      <c r="U15" s="9">
        <v>23.187000000000001</v>
      </c>
      <c r="V15" s="9">
        <v>23.393000000000001</v>
      </c>
      <c r="W15" s="9"/>
      <c r="X15" s="9">
        <v>23.576000000000001</v>
      </c>
      <c r="Y15" s="9">
        <v>23.134</v>
      </c>
      <c r="Z15" s="9">
        <v>23.094999999999999</v>
      </c>
      <c r="AA15" s="9">
        <v>23.408999999999999</v>
      </c>
      <c r="AB15" s="9">
        <v>23.161000000000001</v>
      </c>
      <c r="AC15" s="9">
        <v>23.02</v>
      </c>
      <c r="AD15" s="9">
        <v>23.355</v>
      </c>
      <c r="AE15" s="9">
        <v>23.507999999999999</v>
      </c>
      <c r="AF15" s="9">
        <v>23.437999999999999</v>
      </c>
      <c r="AG15" s="9"/>
      <c r="AH15" s="9">
        <v>23.100999999999999</v>
      </c>
      <c r="AI15" s="9">
        <v>24.28</v>
      </c>
      <c r="AJ15" s="9">
        <v>23.471</v>
      </c>
      <c r="AK15" s="9"/>
      <c r="AL15" s="9">
        <v>23.776</v>
      </c>
      <c r="AM15" s="9">
        <v>0.52500000000000002</v>
      </c>
      <c r="AN15" s="9"/>
      <c r="AO15" s="9">
        <v>23.581</v>
      </c>
      <c r="AP15" s="9"/>
      <c r="AQ15" s="9">
        <v>23.367999999999999</v>
      </c>
      <c r="AR15" s="9">
        <v>23.613</v>
      </c>
      <c r="AS15" s="9"/>
      <c r="AT15" s="9">
        <v>22.927</v>
      </c>
      <c r="AU15" s="9">
        <v>23.152999999999999</v>
      </c>
      <c r="AV15" s="9"/>
      <c r="AW15" s="9">
        <v>22.084</v>
      </c>
      <c r="AX15" s="9">
        <v>21.922999999999998</v>
      </c>
      <c r="AY15" s="9">
        <v>23.7871408</v>
      </c>
      <c r="AZ15" s="9"/>
      <c r="BA15" s="9">
        <v>23.446999999999999</v>
      </c>
      <c r="BB15" s="9">
        <v>23.213999999999999</v>
      </c>
      <c r="BC15" s="9">
        <v>21.992999999999999</v>
      </c>
      <c r="BD15" s="28"/>
      <c r="BF15" s="9"/>
      <c r="BI15" s="62"/>
    </row>
    <row r="16" spans="1:71" ht="18">
      <c r="A16" s="23" t="s">
        <v>431</v>
      </c>
      <c r="B16" s="9">
        <v>0.38300000000000001</v>
      </c>
      <c r="C16" s="9">
        <v>0.26300000000000001</v>
      </c>
      <c r="D16" s="9">
        <v>0.309</v>
      </c>
      <c r="E16" s="9">
        <v>0.26500000000000001</v>
      </c>
      <c r="F16" s="9">
        <v>0.379</v>
      </c>
      <c r="G16" s="9">
        <v>0.37</v>
      </c>
      <c r="H16" s="9">
        <v>0.41699999999999998</v>
      </c>
      <c r="I16" s="9">
        <v>0.191</v>
      </c>
      <c r="J16" s="9"/>
      <c r="K16" s="9">
        <v>0.23100000000000001</v>
      </c>
      <c r="L16" s="9">
        <v>0.25800000000000001</v>
      </c>
      <c r="M16" s="9">
        <v>0.20300000000000001</v>
      </c>
      <c r="N16" s="9"/>
      <c r="O16" s="9">
        <v>0.26200000000000001</v>
      </c>
      <c r="P16" s="9">
        <v>0.29599999999999999</v>
      </c>
      <c r="Q16" s="9"/>
      <c r="R16" s="9">
        <v>0.23499999999999999</v>
      </c>
      <c r="S16" s="9">
        <v>0.22</v>
      </c>
      <c r="T16" s="9">
        <v>0.21099999999999999</v>
      </c>
      <c r="U16" s="9">
        <v>0.246</v>
      </c>
      <c r="V16" s="9">
        <v>0.27100000000000002</v>
      </c>
      <c r="W16" s="9"/>
      <c r="X16" s="9">
        <v>0.252</v>
      </c>
      <c r="Y16" s="9">
        <v>0.22800000000000001</v>
      </c>
      <c r="Z16" s="9">
        <v>0.23</v>
      </c>
      <c r="AA16" s="9">
        <v>0.27</v>
      </c>
      <c r="AB16" s="9">
        <v>0.24299999999999999</v>
      </c>
      <c r="AC16" s="9">
        <v>0.255</v>
      </c>
      <c r="AD16" s="9">
        <v>0.23899999999999999</v>
      </c>
      <c r="AE16" s="9">
        <v>0.22</v>
      </c>
      <c r="AF16" s="9">
        <v>0.19600000000000001</v>
      </c>
      <c r="AG16" s="9"/>
      <c r="AH16" s="9">
        <v>0.17499999999999999</v>
      </c>
      <c r="AI16" s="9">
        <v>0.30199999999999999</v>
      </c>
      <c r="AJ16" s="9">
        <v>0.30199999999999999</v>
      </c>
      <c r="AK16" s="9"/>
      <c r="AL16" s="9">
        <v>0.20599999999999999</v>
      </c>
      <c r="AM16" s="9">
        <v>0.01</v>
      </c>
      <c r="AN16" s="9"/>
      <c r="AO16" s="9">
        <v>0.28699999999999998</v>
      </c>
      <c r="AP16" s="9"/>
      <c r="AQ16" s="9">
        <v>0.25700000000000001</v>
      </c>
      <c r="AR16" s="9">
        <v>0.23200000000000001</v>
      </c>
      <c r="AS16" s="9"/>
      <c r="AT16" s="9">
        <v>0.21099999999999999</v>
      </c>
      <c r="AU16" s="9">
        <v>0.219</v>
      </c>
      <c r="AV16" s="9"/>
      <c r="AW16" s="9">
        <v>0.22500000000000001</v>
      </c>
      <c r="AX16" s="9">
        <v>0.252</v>
      </c>
      <c r="AY16" s="9">
        <v>0.2393846</v>
      </c>
      <c r="AZ16" s="9"/>
      <c r="BA16" s="9">
        <v>0.20399999999999999</v>
      </c>
      <c r="BB16" s="9">
        <v>0.19400000000000001</v>
      </c>
      <c r="BC16" s="9">
        <v>0.253</v>
      </c>
      <c r="BD16" s="28"/>
      <c r="BF16" s="9"/>
      <c r="BI16" s="62"/>
    </row>
    <row r="17" spans="1:61" ht="18">
      <c r="A17" s="23" t="s">
        <v>432</v>
      </c>
      <c r="B17" s="9">
        <v>2E-3</v>
      </c>
      <c r="C17" s="9">
        <v>3.0000000000000001E-3</v>
      </c>
      <c r="D17" s="9">
        <v>7.0000000000000001E-3</v>
      </c>
      <c r="E17" s="9">
        <v>5.0000000000000001E-3</v>
      </c>
      <c r="F17" s="9">
        <v>3.0000000000000001E-3</v>
      </c>
      <c r="G17" s="9">
        <v>8.0000000000000002E-3</v>
      </c>
      <c r="H17" s="9">
        <v>5.0000000000000001E-3</v>
      </c>
      <c r="I17" s="9">
        <v>6.0000000000000001E-3</v>
      </c>
      <c r="J17" s="9"/>
      <c r="K17" s="9">
        <v>7.0000000000000001E-3</v>
      </c>
      <c r="L17" s="9">
        <v>7.0000000000000001E-3</v>
      </c>
      <c r="M17" s="9">
        <v>5.0000000000000001E-3</v>
      </c>
      <c r="N17" s="9"/>
      <c r="O17" s="9">
        <v>2E-3</v>
      </c>
      <c r="P17" s="9">
        <v>2E-3</v>
      </c>
      <c r="Q17" s="9"/>
      <c r="R17" s="9">
        <v>6.0000000000000001E-3</v>
      </c>
      <c r="S17" s="9">
        <v>3.0000000000000001E-3</v>
      </c>
      <c r="T17" s="9">
        <v>1E-3</v>
      </c>
      <c r="U17" s="9">
        <v>6.0000000000000001E-3</v>
      </c>
      <c r="V17" s="9">
        <v>0</v>
      </c>
      <c r="W17" s="9"/>
      <c r="X17" s="9">
        <v>4.0000000000000001E-3</v>
      </c>
      <c r="Y17" s="9">
        <v>3.0000000000000001E-3</v>
      </c>
      <c r="Z17" s="9">
        <v>6.0000000000000001E-3</v>
      </c>
      <c r="AA17" s="9">
        <v>3.0000000000000001E-3</v>
      </c>
      <c r="AB17" s="9">
        <v>3.0000000000000001E-3</v>
      </c>
      <c r="AC17" s="9">
        <v>2E-3</v>
      </c>
      <c r="AD17" s="9">
        <v>6.0000000000000001E-3</v>
      </c>
      <c r="AE17" s="9">
        <v>6.0000000000000001E-3</v>
      </c>
      <c r="AF17" s="9">
        <v>1E-3</v>
      </c>
      <c r="AG17" s="9"/>
      <c r="AH17" s="9">
        <v>2E-3</v>
      </c>
      <c r="AI17" s="9">
        <v>4.0000000000000001E-3</v>
      </c>
      <c r="AJ17" s="9">
        <v>3.0000000000000001E-3</v>
      </c>
      <c r="AK17" s="9"/>
      <c r="AL17" s="9">
        <v>7.0000000000000001E-3</v>
      </c>
      <c r="AM17" s="9"/>
      <c r="AN17" s="9"/>
      <c r="AO17" s="9">
        <v>5.0000000000000001E-3</v>
      </c>
      <c r="AP17" s="9"/>
      <c r="AQ17" s="9">
        <v>4.0000000000000001E-3</v>
      </c>
      <c r="AR17" s="9"/>
      <c r="AS17" s="9"/>
      <c r="AT17" s="9">
        <v>7.0000000000000001E-3</v>
      </c>
      <c r="AU17" s="9">
        <v>8.0000000000000002E-3</v>
      </c>
      <c r="AV17" s="9"/>
      <c r="AW17" s="9">
        <v>4.0000000000000001E-3</v>
      </c>
      <c r="AX17" s="9">
        <v>5.0000000000000001E-3</v>
      </c>
      <c r="AY17" s="9"/>
      <c r="AZ17" s="9"/>
      <c r="BA17" s="9"/>
      <c r="BB17" s="9">
        <v>2E-3</v>
      </c>
      <c r="BC17" s="9">
        <v>2E-3</v>
      </c>
      <c r="BD17" s="28"/>
    </row>
    <row r="18" spans="1:61" s="73" customFormat="1">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1"/>
      <c r="BI18" s="74"/>
    </row>
    <row r="19" spans="1:61" ht="18">
      <c r="A19" s="8" t="s">
        <v>436</v>
      </c>
      <c r="B19" s="9">
        <v>2.8980000000000001</v>
      </c>
      <c r="C19" s="9">
        <v>3.347</v>
      </c>
      <c r="D19" s="9">
        <v>2.6030000000000002</v>
      </c>
      <c r="E19" s="9">
        <v>3.1179999999999999</v>
      </c>
      <c r="F19" s="9">
        <v>2.4550000000000001</v>
      </c>
      <c r="G19" s="9">
        <v>2.91</v>
      </c>
      <c r="H19" s="9">
        <v>3.2759999999999998</v>
      </c>
      <c r="I19" s="9">
        <v>3.9169999999999998</v>
      </c>
      <c r="J19" s="9"/>
      <c r="K19" s="9">
        <v>3.6829999999999998</v>
      </c>
      <c r="L19" s="9">
        <v>3.488</v>
      </c>
      <c r="M19" s="9">
        <v>3.5259999999999998</v>
      </c>
      <c r="N19" s="9"/>
      <c r="O19" s="9">
        <v>1.1859999999999999</v>
      </c>
      <c r="P19" s="9">
        <v>0.76100000000000001</v>
      </c>
      <c r="Q19" s="9"/>
      <c r="R19" s="9">
        <v>1.319</v>
      </c>
      <c r="S19" s="9">
        <v>1.079</v>
      </c>
      <c r="T19" s="9">
        <v>0.47599999999999998</v>
      </c>
      <c r="U19" s="9">
        <v>1.0589999999999999</v>
      </c>
      <c r="V19" s="9">
        <v>1.742</v>
      </c>
      <c r="W19" s="9"/>
      <c r="X19" s="9">
        <v>0.252</v>
      </c>
      <c r="Y19" s="9">
        <v>0.71599999999999997</v>
      </c>
      <c r="Z19" s="9">
        <v>0.98899999999999999</v>
      </c>
      <c r="AA19" s="9">
        <v>0.56599999999999995</v>
      </c>
      <c r="AB19" s="9">
        <v>0.54600000000000004</v>
      </c>
      <c r="AC19" s="9">
        <v>1.474</v>
      </c>
      <c r="AD19" s="9">
        <v>1.36</v>
      </c>
      <c r="AE19" s="9">
        <v>0.71699999999999997</v>
      </c>
      <c r="AF19" s="9">
        <v>2.343</v>
      </c>
      <c r="AG19" s="9"/>
      <c r="AH19" s="9">
        <v>0.56899999999999995</v>
      </c>
      <c r="AI19" s="9">
        <v>1.083</v>
      </c>
      <c r="AJ19" s="9">
        <v>1.663</v>
      </c>
      <c r="AK19" s="9"/>
      <c r="AL19" s="9">
        <v>6.3E-2</v>
      </c>
      <c r="AM19" s="9">
        <v>0.153</v>
      </c>
      <c r="AN19" s="9"/>
      <c r="AO19" s="9">
        <v>3.7949999999999999</v>
      </c>
      <c r="AP19" s="9"/>
      <c r="AQ19" s="9">
        <v>3.8719999999999999</v>
      </c>
      <c r="AR19" s="9">
        <v>4.6740000000000004</v>
      </c>
      <c r="AS19" s="9"/>
      <c r="AT19" s="9">
        <v>4.8000000000000001E-2</v>
      </c>
      <c r="AU19" s="9">
        <v>0.34899999999999998</v>
      </c>
      <c r="AV19" s="9"/>
      <c r="AW19" s="9">
        <v>0.97899999999999998</v>
      </c>
      <c r="AX19" s="9">
        <v>1.8080000000000001</v>
      </c>
      <c r="AY19" s="9">
        <v>3.2278836897130745</v>
      </c>
      <c r="AZ19" s="9"/>
      <c r="BA19" s="9">
        <v>0.22700000000000001</v>
      </c>
      <c r="BB19" s="9">
        <v>0.36899999999999999</v>
      </c>
      <c r="BC19" s="9">
        <v>0.497</v>
      </c>
      <c r="BD19" s="28"/>
      <c r="BI19" s="74"/>
    </row>
    <row r="20" spans="1:61">
      <c r="A20" s="8" t="s">
        <v>53</v>
      </c>
      <c r="B20" s="9">
        <v>5.3460000000000001</v>
      </c>
      <c r="C20" s="9">
        <v>4.63</v>
      </c>
      <c r="D20" s="9">
        <v>5.9829999999999997</v>
      </c>
      <c r="E20" s="9">
        <v>4.3360000000000003</v>
      </c>
      <c r="F20" s="9">
        <v>5.7060000000000004</v>
      </c>
      <c r="G20" s="9">
        <v>5.3250000000000002</v>
      </c>
      <c r="H20" s="9">
        <v>5.2910000000000004</v>
      </c>
      <c r="I20" s="9">
        <v>3.96</v>
      </c>
      <c r="J20" s="9"/>
      <c r="K20" s="9">
        <v>4.226</v>
      </c>
      <c r="L20" s="9">
        <v>4.101</v>
      </c>
      <c r="M20" s="9">
        <v>3.9329999999999998</v>
      </c>
      <c r="N20" s="9"/>
      <c r="O20" s="9">
        <v>4.6639999999999997</v>
      </c>
      <c r="P20" s="9">
        <v>3.37</v>
      </c>
      <c r="Q20" s="9"/>
      <c r="R20" s="9">
        <v>3.649</v>
      </c>
      <c r="S20" s="9">
        <v>2.8130000000000002</v>
      </c>
      <c r="T20" s="9">
        <v>3.319</v>
      </c>
      <c r="U20" s="9">
        <v>2.9039999999999999</v>
      </c>
      <c r="V20" s="9">
        <v>2.2879999999999998</v>
      </c>
      <c r="W20" s="9"/>
      <c r="X20" s="9">
        <v>3.5190000000000001</v>
      </c>
      <c r="Y20" s="9">
        <v>3.4239999999999999</v>
      </c>
      <c r="Z20" s="9">
        <v>3.1669999999999998</v>
      </c>
      <c r="AA20" s="9">
        <v>3.258</v>
      </c>
      <c r="AB20" s="9">
        <v>3.258</v>
      </c>
      <c r="AC20" s="9">
        <v>3.101</v>
      </c>
      <c r="AD20" s="9">
        <v>2.9340000000000002</v>
      </c>
      <c r="AE20" s="9">
        <v>2.96</v>
      </c>
      <c r="AF20" s="9">
        <v>3.2850000000000001</v>
      </c>
      <c r="AG20" s="9"/>
      <c r="AH20" s="9">
        <v>2.7069999999999999</v>
      </c>
      <c r="AI20" s="9">
        <v>2.0049999999999999</v>
      </c>
      <c r="AJ20" s="9">
        <v>1.48</v>
      </c>
      <c r="AK20" s="9"/>
      <c r="AL20" s="9">
        <v>2.036</v>
      </c>
      <c r="AM20" s="9">
        <v>5.1669999999999998</v>
      </c>
      <c r="AN20" s="9"/>
      <c r="AO20" s="9">
        <v>4.5819999999999999</v>
      </c>
      <c r="AP20" s="9"/>
      <c r="AQ20" s="9">
        <v>4.7030000000000003</v>
      </c>
      <c r="AR20" s="9">
        <v>3.9239999999999999</v>
      </c>
      <c r="AS20" s="9"/>
      <c r="AT20" s="9">
        <v>3.387</v>
      </c>
      <c r="AU20" s="9">
        <v>3.6339999999999999</v>
      </c>
      <c r="AV20" s="9"/>
      <c r="AW20" s="9">
        <v>4.9390000000000001</v>
      </c>
      <c r="AX20" s="9">
        <v>4.875</v>
      </c>
      <c r="AY20" s="9">
        <v>3.7970929660140271</v>
      </c>
      <c r="AZ20" s="9"/>
      <c r="BA20" s="9">
        <v>3.0179999999999998</v>
      </c>
      <c r="BB20" s="9">
        <v>2.9369999999999998</v>
      </c>
      <c r="BC20" s="9">
        <v>3.0779999999999998</v>
      </c>
      <c r="BD20" s="28"/>
      <c r="BI20" s="62"/>
    </row>
    <row r="21" spans="1:61" ht="17" customHeight="1">
      <c r="A21" s="8" t="s">
        <v>58</v>
      </c>
      <c r="B21" s="9">
        <v>75.206941040249063</v>
      </c>
      <c r="C21" s="9">
        <v>75.259026653389824</v>
      </c>
      <c r="D21" s="9">
        <v>73.934702044257023</v>
      </c>
      <c r="E21" s="9">
        <v>77.759249697612674</v>
      </c>
      <c r="F21" s="9">
        <v>75.947329075165754</v>
      </c>
      <c r="G21" s="9">
        <v>74.740271968384931</v>
      </c>
      <c r="H21" s="9">
        <v>74.265794846491559</v>
      </c>
      <c r="I21" s="9">
        <v>75.323016644131499</v>
      </c>
      <c r="J21" s="9"/>
      <c r="K21" s="9">
        <v>73.589562677126622</v>
      </c>
      <c r="L21" s="9">
        <v>75.954459357896411</v>
      </c>
      <c r="M21" s="9">
        <v>76.075399380815043</v>
      </c>
      <c r="N21" s="9"/>
      <c r="O21" s="9">
        <v>81.618746244401279</v>
      </c>
      <c r="P21" s="9">
        <v>87.195890592159571</v>
      </c>
      <c r="Q21" s="9"/>
      <c r="R21" s="9">
        <v>84.987146943733137</v>
      </c>
      <c r="S21" s="9">
        <v>88.227012545831315</v>
      </c>
      <c r="T21" s="9">
        <v>88.176257066971502</v>
      </c>
      <c r="U21" s="9">
        <v>88.230336252252897</v>
      </c>
      <c r="V21" s="9">
        <v>88.149403552544598</v>
      </c>
      <c r="W21" s="9"/>
      <c r="X21" s="9">
        <v>88.094767393934333</v>
      </c>
      <c r="Y21" s="9">
        <v>87.77319182699695</v>
      </c>
      <c r="Z21" s="9">
        <v>87.479104392586521</v>
      </c>
      <c r="AA21" s="9">
        <v>87.955404975220802</v>
      </c>
      <c r="AB21" s="9">
        <v>88.421274291328217</v>
      </c>
      <c r="AC21" s="9">
        <v>86.446015163335787</v>
      </c>
      <c r="AD21" s="9">
        <v>87.167093971368274</v>
      </c>
      <c r="AE21" s="9">
        <v>89.211634814541085</v>
      </c>
      <c r="AF21" s="9">
        <v>81.859941255009488</v>
      </c>
      <c r="AG21" s="9"/>
      <c r="AH21" s="9">
        <v>90.784791520388467</v>
      </c>
      <c r="AI21" s="9">
        <v>90.637704610196238</v>
      </c>
      <c r="AJ21" s="9">
        <v>90.895781438484903</v>
      </c>
      <c r="AK21" s="9"/>
      <c r="AL21" s="9">
        <v>93.815301959676532</v>
      </c>
      <c r="AM21" s="9">
        <v>92.19</v>
      </c>
      <c r="AN21" s="9"/>
      <c r="AO21" s="9">
        <v>74.957755384860505</v>
      </c>
      <c r="AP21" s="9"/>
      <c r="AQ21" s="9">
        <v>72.668706161048163</v>
      </c>
      <c r="AR21" s="9">
        <v>72.85144951321503</v>
      </c>
      <c r="AS21" s="9"/>
      <c r="AT21" s="9">
        <v>90.197000152142209</v>
      </c>
      <c r="AU21" s="9">
        <v>88.51337529955623</v>
      </c>
      <c r="AV21" s="9"/>
      <c r="AW21" s="9">
        <v>82.272369854510075</v>
      </c>
      <c r="AX21" s="9">
        <v>80.652834869461586</v>
      </c>
      <c r="AY21" s="9">
        <v>78.102580993805475</v>
      </c>
      <c r="AZ21" s="9"/>
      <c r="BA21" s="9">
        <v>90.696388419856518</v>
      </c>
      <c r="BB21" s="9">
        <v>90.563936571207591</v>
      </c>
      <c r="BC21" s="9">
        <v>90.135735206062137</v>
      </c>
      <c r="BD21" s="11"/>
    </row>
    <row r="22" spans="1:61" s="73" customFormat="1">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1"/>
      <c r="BI22" s="74"/>
    </row>
    <row r="23" spans="1:61" s="73" customFormat="1">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1"/>
      <c r="BI23" s="74"/>
    </row>
    <row r="24" spans="1:61" ht="17" customHeight="1">
      <c r="A24" s="67" t="s">
        <v>92</v>
      </c>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11"/>
      <c r="BI24" s="62"/>
    </row>
    <row r="25" spans="1:61" ht="18">
      <c r="A25" s="23" t="s">
        <v>427</v>
      </c>
      <c r="B25" s="9">
        <v>1.171</v>
      </c>
      <c r="C25" s="9">
        <v>1.6990000000000001</v>
      </c>
      <c r="D25" s="9">
        <v>1.4550000000000001</v>
      </c>
      <c r="E25" s="9">
        <v>2.8079999999999998</v>
      </c>
      <c r="F25" s="9">
        <v>1.367</v>
      </c>
      <c r="G25" s="9">
        <v>1.29</v>
      </c>
      <c r="H25" s="9">
        <v>1.68</v>
      </c>
      <c r="I25" s="9">
        <v>1.923</v>
      </c>
      <c r="J25" s="9"/>
      <c r="K25" s="9">
        <v>0.62</v>
      </c>
      <c r="L25" s="9">
        <v>0.878</v>
      </c>
      <c r="M25" s="9">
        <v>0.60499999999999998</v>
      </c>
      <c r="N25" s="9"/>
      <c r="O25" s="9">
        <v>0.995</v>
      </c>
      <c r="P25" s="9">
        <v>0.56599999999999995</v>
      </c>
      <c r="Q25" s="9"/>
      <c r="R25" s="9">
        <v>0.78700000000000003</v>
      </c>
      <c r="S25" s="9">
        <v>0.94499999999999995</v>
      </c>
      <c r="T25" s="9">
        <v>1.073</v>
      </c>
      <c r="U25" s="9">
        <v>0.375</v>
      </c>
      <c r="V25" s="9">
        <v>0.79200000000000004</v>
      </c>
      <c r="W25" s="9"/>
      <c r="X25" s="9">
        <v>0.68100000000000005</v>
      </c>
      <c r="Y25" s="9">
        <v>0.92</v>
      </c>
      <c r="Z25" s="9">
        <v>0.50700000000000001</v>
      </c>
      <c r="AA25" s="9">
        <v>0.57699999999999996</v>
      </c>
      <c r="AB25" s="9">
        <v>0.496</v>
      </c>
      <c r="AC25" s="9">
        <v>0.73199999999999998</v>
      </c>
      <c r="AD25" s="9">
        <v>0.70699999999999996</v>
      </c>
      <c r="AE25" s="9">
        <v>0.182</v>
      </c>
      <c r="AF25" s="9">
        <v>2.3959999999999999</v>
      </c>
      <c r="AG25" s="9"/>
      <c r="AH25" s="9">
        <v>0.88500000000000001</v>
      </c>
      <c r="AI25" s="9">
        <v>0.47799999999999998</v>
      </c>
      <c r="AJ25" s="9">
        <v>1.3129999999999999</v>
      </c>
      <c r="AK25" s="9"/>
      <c r="AL25" s="9">
        <v>0.58899999999999997</v>
      </c>
      <c r="AM25" s="9">
        <v>0.29899999999999999</v>
      </c>
      <c r="AN25" s="9"/>
      <c r="AO25" s="9">
        <v>0.376</v>
      </c>
      <c r="AP25" s="9"/>
      <c r="AQ25" s="9">
        <v>1.903</v>
      </c>
      <c r="AR25" s="9">
        <v>1.159</v>
      </c>
      <c r="AS25" s="9"/>
      <c r="AT25" s="9">
        <v>0.64100000000000001</v>
      </c>
      <c r="AU25" s="9">
        <v>0.84</v>
      </c>
      <c r="AV25" s="9"/>
      <c r="AW25" s="9">
        <v>1.698</v>
      </c>
      <c r="AX25" s="9">
        <v>1.903</v>
      </c>
      <c r="AY25" s="9">
        <v>1.4593732114904654</v>
      </c>
      <c r="AZ25" s="9"/>
      <c r="BA25" s="9">
        <v>0.99399999999999999</v>
      </c>
      <c r="BB25" s="9">
        <v>0.85499999999999998</v>
      </c>
      <c r="BC25" s="9">
        <v>0.49399999999999999</v>
      </c>
      <c r="BD25" s="11"/>
    </row>
    <row r="26" spans="1:61" ht="18">
      <c r="A26" s="23" t="s">
        <v>428</v>
      </c>
      <c r="B26" s="9">
        <v>7.0000000000000007E-2</v>
      </c>
      <c r="C26" s="9">
        <v>0.20300000000000001</v>
      </c>
      <c r="D26" s="9">
        <v>0.19</v>
      </c>
      <c r="E26" s="9">
        <v>0.121</v>
      </c>
      <c r="F26" s="9">
        <v>0.161</v>
      </c>
      <c r="G26" s="9">
        <v>0.23</v>
      </c>
      <c r="H26" s="9">
        <v>0.19400000000000001</v>
      </c>
      <c r="I26" s="9">
        <v>0.19900000000000001</v>
      </c>
      <c r="J26" s="9"/>
      <c r="K26" s="9">
        <v>0.108</v>
      </c>
      <c r="L26" s="9">
        <v>0.13</v>
      </c>
      <c r="M26" s="9">
        <v>6.6000000000000003E-2</v>
      </c>
      <c r="N26" s="9"/>
      <c r="O26" s="9">
        <v>8.5999999999999993E-2</v>
      </c>
      <c r="P26" s="9">
        <v>3.4000000000000002E-2</v>
      </c>
      <c r="Q26" s="9"/>
      <c r="R26" s="9">
        <v>5.6000000000000001E-2</v>
      </c>
      <c r="S26" s="9">
        <v>5.5E-2</v>
      </c>
      <c r="T26" s="9">
        <v>0.112</v>
      </c>
      <c r="U26" s="9">
        <v>2.7E-2</v>
      </c>
      <c r="V26" s="9">
        <v>3.5000000000000003E-2</v>
      </c>
      <c r="W26" s="9"/>
      <c r="X26" s="9">
        <v>3.5999999999999997E-2</v>
      </c>
      <c r="Y26" s="9">
        <v>6.6000000000000003E-2</v>
      </c>
      <c r="Z26" s="9">
        <v>3.6999999999999998E-2</v>
      </c>
      <c r="AA26" s="9">
        <v>3.7999999999999999E-2</v>
      </c>
      <c r="AB26" s="9">
        <v>5.8000000000000003E-2</v>
      </c>
      <c r="AC26" s="9">
        <v>3.3000000000000002E-2</v>
      </c>
      <c r="AD26" s="9">
        <v>0.128</v>
      </c>
      <c r="AE26" s="9">
        <v>6.5000000000000002E-2</v>
      </c>
      <c r="AF26" s="9">
        <v>0.10100000000000001</v>
      </c>
      <c r="AG26" s="9"/>
      <c r="AH26" s="9">
        <v>6.7000000000000004E-2</v>
      </c>
      <c r="AI26" s="9">
        <v>3.4000000000000002E-2</v>
      </c>
      <c r="AJ26" s="9">
        <v>4.5999999999999999E-2</v>
      </c>
      <c r="AK26" s="9"/>
      <c r="AL26" s="9">
        <v>1.4E-2</v>
      </c>
      <c r="AM26" s="9">
        <v>1.9E-2</v>
      </c>
      <c r="AN26" s="9"/>
      <c r="AO26" s="9">
        <v>7.9000000000000001E-2</v>
      </c>
      <c r="AP26" s="9"/>
      <c r="AQ26" s="9">
        <v>0.23699999999999999</v>
      </c>
      <c r="AR26" s="9">
        <v>0.16500000000000001</v>
      </c>
      <c r="AS26" s="9"/>
      <c r="AT26" s="9">
        <v>4.1000000000000002E-2</v>
      </c>
      <c r="AU26" s="9">
        <v>4.8000000000000001E-2</v>
      </c>
      <c r="AV26" s="9"/>
      <c r="AW26" s="9">
        <v>0.19</v>
      </c>
      <c r="AX26" s="9">
        <v>0.23699999999999999</v>
      </c>
      <c r="AY26" s="9">
        <v>0.24966771349736408</v>
      </c>
      <c r="AZ26" s="9"/>
      <c r="BA26" s="9">
        <v>3.1E-2</v>
      </c>
      <c r="BB26" s="9">
        <v>8.6999999999999994E-2</v>
      </c>
      <c r="BC26" s="9">
        <v>3.4000000000000002E-2</v>
      </c>
      <c r="BI26" s="62"/>
    </row>
    <row r="27" spans="1:61" ht="18">
      <c r="A27" s="23" t="s">
        <v>429</v>
      </c>
      <c r="B27" s="9">
        <v>3.5000000000000003E-2</v>
      </c>
      <c r="C27" s="9">
        <v>2.1999999999999999E-2</v>
      </c>
      <c r="D27" s="9">
        <v>0.01</v>
      </c>
      <c r="E27" s="9">
        <v>0.122</v>
      </c>
      <c r="F27" s="9">
        <v>3.7999999999999999E-2</v>
      </c>
      <c r="G27" s="9">
        <v>1.6E-2</v>
      </c>
      <c r="H27" s="9">
        <v>4.5999999999999999E-2</v>
      </c>
      <c r="I27" s="9">
        <v>0.01</v>
      </c>
      <c r="J27" s="9"/>
      <c r="K27" s="9">
        <v>8.9999999999999993E-3</v>
      </c>
      <c r="L27" s="9">
        <v>1.9E-2</v>
      </c>
      <c r="M27" s="9">
        <v>2.5999999999999999E-2</v>
      </c>
      <c r="N27" s="9"/>
      <c r="O27" s="9">
        <v>7.9000000000000001E-2</v>
      </c>
      <c r="P27" s="9">
        <v>0.08</v>
      </c>
      <c r="Q27" s="9"/>
      <c r="R27" s="9">
        <v>0.108</v>
      </c>
      <c r="S27" s="9">
        <v>7.0999999999999994E-2</v>
      </c>
      <c r="T27" s="9">
        <v>0.20899999999999999</v>
      </c>
      <c r="U27" s="9">
        <v>0.09</v>
      </c>
      <c r="V27" s="9">
        <v>7.4999999999999997E-2</v>
      </c>
      <c r="W27" s="9"/>
      <c r="X27" s="9">
        <v>0.108</v>
      </c>
      <c r="Y27" s="9">
        <v>0.14799999999999999</v>
      </c>
      <c r="Z27" s="9">
        <v>0.16</v>
      </c>
      <c r="AA27" s="9">
        <v>7.2999999999999995E-2</v>
      </c>
      <c r="AB27" s="9">
        <v>0.21099999999999999</v>
      </c>
      <c r="AC27" s="9">
        <v>6.3E-2</v>
      </c>
      <c r="AD27" s="9">
        <v>7.5999999999999998E-2</v>
      </c>
      <c r="AE27" s="9">
        <v>2.3E-2</v>
      </c>
      <c r="AF27" s="9">
        <v>0.107</v>
      </c>
      <c r="AG27" s="9"/>
      <c r="AH27" s="9">
        <v>0.111</v>
      </c>
      <c r="AI27" s="9">
        <v>0.11899999999999999</v>
      </c>
      <c r="AJ27" s="9">
        <v>0.14199999999999999</v>
      </c>
      <c r="AK27" s="9"/>
      <c r="AL27" s="9">
        <v>0.17199999999999999</v>
      </c>
      <c r="AM27" s="9">
        <v>0.106</v>
      </c>
      <c r="AN27" s="9"/>
      <c r="AO27" s="9">
        <v>2.9000000000000001E-2</v>
      </c>
      <c r="AP27" s="9"/>
      <c r="AQ27" s="9">
        <v>0.11700000000000001</v>
      </c>
      <c r="AR27" s="9">
        <v>1.4999999999999999E-2</v>
      </c>
      <c r="AS27" s="9"/>
      <c r="AT27" s="9">
        <v>0.25600000000000001</v>
      </c>
      <c r="AU27" s="9">
        <v>0.251</v>
      </c>
      <c r="AV27" s="9"/>
      <c r="AW27" s="9">
        <v>0.27300000000000002</v>
      </c>
      <c r="AX27" s="9">
        <v>0.11700000000000001</v>
      </c>
      <c r="AY27" s="9">
        <v>0.1835805814034927</v>
      </c>
      <c r="AZ27" s="9"/>
      <c r="BA27" s="9">
        <v>0.184</v>
      </c>
      <c r="BB27" s="9">
        <v>0.34799999999999998</v>
      </c>
      <c r="BC27" s="9">
        <v>0.20100000000000001</v>
      </c>
      <c r="BI27" s="62"/>
    </row>
    <row r="28" spans="1:61" ht="18">
      <c r="A28" s="23" t="s">
        <v>430</v>
      </c>
      <c r="B28" s="9">
        <v>0.313</v>
      </c>
      <c r="C28" s="9">
        <v>1.0489999999999999</v>
      </c>
      <c r="D28" s="9">
        <v>0.93500000000000005</v>
      </c>
      <c r="E28" s="9">
        <v>0.63200000000000001</v>
      </c>
      <c r="F28" s="9">
        <v>0.36299999999999999</v>
      </c>
      <c r="G28" s="9">
        <v>0.88400000000000001</v>
      </c>
      <c r="H28" s="9">
        <v>0.82299999999999995</v>
      </c>
      <c r="I28" s="9">
        <v>1.4490000000000001</v>
      </c>
      <c r="J28" s="9"/>
      <c r="K28" s="9">
        <v>0.47799999999999998</v>
      </c>
      <c r="L28" s="9">
        <v>0.82199999999999995</v>
      </c>
      <c r="M28" s="9">
        <v>0.224</v>
      </c>
      <c r="N28" s="9"/>
      <c r="O28" s="9">
        <v>0.379</v>
      </c>
      <c r="P28" s="9">
        <v>0.23400000000000001</v>
      </c>
      <c r="Q28" s="9"/>
      <c r="R28" s="9">
        <v>0.50800000000000001</v>
      </c>
      <c r="S28" s="9">
        <v>0.67100000000000004</v>
      </c>
      <c r="T28" s="9">
        <v>0.61299999999999999</v>
      </c>
      <c r="U28" s="9">
        <v>0.27900000000000003</v>
      </c>
      <c r="V28" s="9">
        <v>0.35499999999999998</v>
      </c>
      <c r="W28" s="9"/>
      <c r="X28" s="9">
        <v>0.57199999999999995</v>
      </c>
      <c r="Y28" s="9">
        <v>0.45400000000000001</v>
      </c>
      <c r="Z28" s="9">
        <v>0.42399999999999999</v>
      </c>
      <c r="AA28" s="9">
        <v>0.29299999999999998</v>
      </c>
      <c r="AB28" s="9">
        <v>0.77500000000000002</v>
      </c>
      <c r="AC28" s="9">
        <v>0.36899999999999999</v>
      </c>
      <c r="AD28" s="9">
        <v>0.66100000000000003</v>
      </c>
      <c r="AE28" s="9">
        <v>0.312</v>
      </c>
      <c r="AF28" s="9">
        <v>0.68799999999999994</v>
      </c>
      <c r="AG28" s="9"/>
      <c r="AH28" s="9">
        <v>0.79300000000000004</v>
      </c>
      <c r="AI28" s="9">
        <v>0.317</v>
      </c>
      <c r="AJ28" s="9">
        <v>0.45400000000000001</v>
      </c>
      <c r="AK28" s="9"/>
      <c r="AL28" s="9">
        <v>0.20799999999999999</v>
      </c>
      <c r="AM28" s="9">
        <v>0.191</v>
      </c>
      <c r="AN28" s="9"/>
      <c r="AO28" s="9">
        <v>0.33700000000000002</v>
      </c>
      <c r="AP28" s="9"/>
      <c r="AQ28" s="9">
        <v>1.728</v>
      </c>
      <c r="AR28" s="9">
        <v>1.1200000000000001</v>
      </c>
      <c r="AS28" s="9"/>
      <c r="AT28" s="9">
        <v>0.505</v>
      </c>
      <c r="AU28" s="9">
        <v>0.60399999999999998</v>
      </c>
      <c r="AV28" s="9"/>
      <c r="AW28" s="9">
        <v>0.34100000000000003</v>
      </c>
      <c r="AX28" s="9">
        <v>1.728</v>
      </c>
      <c r="AY28" s="9">
        <v>1.1989008034428867</v>
      </c>
      <c r="AZ28" s="9"/>
      <c r="BA28" s="9">
        <v>0.33500000000000002</v>
      </c>
      <c r="BB28" s="9">
        <v>0.249</v>
      </c>
      <c r="BC28" s="9">
        <v>0.29199999999999998</v>
      </c>
      <c r="BI28" s="62"/>
    </row>
    <row r="29" spans="1:61" ht="18">
      <c r="A29" s="8" t="s">
        <v>435</v>
      </c>
      <c r="B29" s="9">
        <v>1.626423852089447</v>
      </c>
      <c r="C29" s="9">
        <v>1.1081243175299216</v>
      </c>
      <c r="D29" s="9">
        <v>0.76678826445250226</v>
      </c>
      <c r="E29" s="9">
        <v>1.2832003779277459</v>
      </c>
      <c r="F29" s="9">
        <v>0.90344065830883058</v>
      </c>
      <c r="G29" s="9">
        <v>1.2538611934438448</v>
      </c>
      <c r="H29" s="9">
        <v>1.9973447940294931</v>
      </c>
      <c r="I29" s="9">
        <v>0.81315021066248272</v>
      </c>
      <c r="J29" s="9"/>
      <c r="K29" s="76">
        <v>0.40400635276306107</v>
      </c>
      <c r="L29" s="9">
        <v>0.73618405961762956</v>
      </c>
      <c r="M29" s="9">
        <v>0.31842111039625653</v>
      </c>
      <c r="N29" s="9"/>
      <c r="O29" s="9">
        <v>1.0521193937794313</v>
      </c>
      <c r="P29" s="9">
        <v>0.77951662184571535</v>
      </c>
      <c r="Q29" s="9"/>
      <c r="R29" s="9">
        <v>0.62121305413542738</v>
      </c>
      <c r="S29" s="9">
        <v>0.72079351589425567</v>
      </c>
      <c r="T29" s="9">
        <v>0.45872271647722529</v>
      </c>
      <c r="U29" s="9">
        <v>0.41789142914866617</v>
      </c>
      <c r="V29" s="9">
        <v>0.67428189487642265</v>
      </c>
      <c r="W29" s="9"/>
      <c r="X29" s="9">
        <v>0.39600364974148428</v>
      </c>
      <c r="Y29" s="9">
        <v>0.87040086368934366</v>
      </c>
      <c r="Z29" s="9">
        <v>0.52278604467420964</v>
      </c>
      <c r="AA29" s="9">
        <v>0.89178662394867669</v>
      </c>
      <c r="AB29" s="9">
        <v>0.56416640559835252</v>
      </c>
      <c r="AC29" s="9">
        <v>1.2442649803469272</v>
      </c>
      <c r="AD29" s="9">
        <v>0.49809439978657299</v>
      </c>
      <c r="AE29" s="9">
        <v>0.36087858506134141</v>
      </c>
      <c r="AF29" s="9">
        <v>0.72516442615466015</v>
      </c>
      <c r="AG29" s="9"/>
      <c r="AH29" s="9">
        <v>0.61827167684009232</v>
      </c>
      <c r="AI29" s="9">
        <v>0.59611157974644502</v>
      </c>
      <c r="AJ29" s="9">
        <v>1.1444361242504266</v>
      </c>
      <c r="AK29" s="9"/>
      <c r="AL29" s="9">
        <v>0.21284419562046902</v>
      </c>
      <c r="AM29" s="9"/>
      <c r="AN29" s="9"/>
      <c r="AO29" s="9">
        <v>0.43851694809370884</v>
      </c>
      <c r="AP29" s="9"/>
      <c r="AQ29" s="9">
        <v>0.47041789545288282</v>
      </c>
      <c r="AR29" s="9">
        <v>0.47236152991722768</v>
      </c>
      <c r="AS29" s="9"/>
      <c r="AT29" s="9">
        <v>0.29623479496746097</v>
      </c>
      <c r="AU29" s="9">
        <v>0.54278051737672617</v>
      </c>
      <c r="AV29" s="9"/>
      <c r="AW29" s="9">
        <v>1.2126324802294872</v>
      </c>
      <c r="AX29" s="9">
        <v>0.47041789545288282</v>
      </c>
      <c r="AY29" s="9">
        <v>0.9221759661230603</v>
      </c>
      <c r="AZ29" s="9"/>
      <c r="BA29" s="9">
        <v>0.86102113696314908</v>
      </c>
      <c r="BB29" s="9">
        <v>0.65743876423619574</v>
      </c>
      <c r="BC29" s="9">
        <v>0.47239858231207377</v>
      </c>
      <c r="BI29" s="62"/>
    </row>
    <row r="30" spans="1:61">
      <c r="A30" s="23" t="s">
        <v>54</v>
      </c>
      <c r="B30" s="9">
        <v>6.6000000000000003E-2</v>
      </c>
      <c r="C30" s="9">
        <v>2.8000000000000001E-2</v>
      </c>
      <c r="D30" s="9">
        <v>3.5999999999999997E-2</v>
      </c>
      <c r="E30" s="9">
        <v>9.2999999999999999E-2</v>
      </c>
      <c r="F30" s="9">
        <v>6.6000000000000003E-2</v>
      </c>
      <c r="G30" s="9">
        <v>6.4000000000000001E-2</v>
      </c>
      <c r="H30" s="9">
        <v>5.3999999999999999E-2</v>
      </c>
      <c r="I30" s="9">
        <v>3.4000000000000002E-2</v>
      </c>
      <c r="J30" s="9"/>
      <c r="K30" s="9">
        <v>2.8000000000000001E-2</v>
      </c>
      <c r="L30" s="9">
        <v>2.3E-2</v>
      </c>
      <c r="M30" s="9">
        <v>2.4E-2</v>
      </c>
      <c r="N30" s="9"/>
      <c r="O30" s="9">
        <v>4.8000000000000001E-2</v>
      </c>
      <c r="P30" s="9">
        <v>2.5000000000000001E-2</v>
      </c>
      <c r="Q30" s="9"/>
      <c r="R30" s="9">
        <v>2.1000000000000001E-2</v>
      </c>
      <c r="S30" s="9">
        <v>0.02</v>
      </c>
      <c r="T30" s="9">
        <v>2.3E-2</v>
      </c>
      <c r="U30" s="9">
        <v>2.9000000000000001E-2</v>
      </c>
      <c r="V30" s="9">
        <v>2.4E-2</v>
      </c>
      <c r="W30" s="9"/>
      <c r="X30" s="9">
        <v>2.5999999999999999E-2</v>
      </c>
      <c r="Y30" s="9">
        <v>0.04</v>
      </c>
      <c r="Z30" s="9">
        <v>2.7E-2</v>
      </c>
      <c r="AA30" s="9">
        <v>4.3999999999999997E-2</v>
      </c>
      <c r="AB30" s="9">
        <v>2.1999999999999999E-2</v>
      </c>
      <c r="AC30" s="9">
        <v>2.8000000000000001E-2</v>
      </c>
      <c r="AD30" s="9">
        <v>2.4E-2</v>
      </c>
      <c r="AE30" s="9">
        <v>1.9E-2</v>
      </c>
      <c r="AF30" s="9">
        <v>2.1000000000000001E-2</v>
      </c>
      <c r="AG30" s="9"/>
      <c r="AH30" s="9">
        <v>2.3E-2</v>
      </c>
      <c r="AI30" s="9">
        <v>2.4E-2</v>
      </c>
      <c r="AJ30" s="9">
        <v>2.9000000000000001E-2</v>
      </c>
      <c r="AK30" s="9"/>
      <c r="AL30" s="9">
        <v>2.1000000000000001E-2</v>
      </c>
      <c r="AM30" s="9">
        <v>2.5000000000000001E-2</v>
      </c>
      <c r="AN30" s="9"/>
      <c r="AO30" s="9">
        <v>8.5999999999999993E-2</v>
      </c>
      <c r="AP30" s="9"/>
      <c r="AQ30" s="9">
        <v>2.5999999999999999E-2</v>
      </c>
      <c r="AR30" s="9">
        <v>1.2E-2</v>
      </c>
      <c r="AS30" s="9"/>
      <c r="AT30" s="9">
        <v>2.5000000000000001E-2</v>
      </c>
      <c r="AU30" s="9">
        <v>2.5999999999999999E-2</v>
      </c>
      <c r="AV30" s="9"/>
      <c r="AW30" s="9">
        <v>0.04</v>
      </c>
      <c r="AX30" s="9">
        <v>2.5999999999999999E-2</v>
      </c>
      <c r="AY30" s="9">
        <v>2.7894201217377634E-2</v>
      </c>
      <c r="AZ30" s="9"/>
      <c r="BA30" s="9">
        <v>2.5000000000000001E-2</v>
      </c>
      <c r="BB30" s="9">
        <v>2.5000000000000001E-2</v>
      </c>
      <c r="BC30" s="9">
        <v>3.5999999999999997E-2</v>
      </c>
      <c r="BD30" s="9"/>
      <c r="BF30" s="16"/>
      <c r="BG30" s="16"/>
      <c r="BI30" s="62"/>
    </row>
    <row r="31" spans="1:61">
      <c r="A31" s="23" t="s">
        <v>55</v>
      </c>
      <c r="B31" s="9">
        <v>2.1000000000000001E-2</v>
      </c>
      <c r="C31" s="9">
        <v>8.0000000000000002E-3</v>
      </c>
      <c r="D31" s="9">
        <v>0</v>
      </c>
      <c r="E31" s="9">
        <v>7.3999999999999996E-2</v>
      </c>
      <c r="F31" s="9">
        <v>4.3999999999999997E-2</v>
      </c>
      <c r="G31" s="9">
        <v>2.1000000000000001E-2</v>
      </c>
      <c r="H31" s="9">
        <v>0</v>
      </c>
      <c r="I31" s="9">
        <v>0</v>
      </c>
      <c r="J31" s="9"/>
      <c r="K31" s="9">
        <v>0</v>
      </c>
      <c r="L31" s="9">
        <v>8.9999999999999993E-3</v>
      </c>
      <c r="M31" s="9">
        <v>0</v>
      </c>
      <c r="N31" s="9"/>
      <c r="O31" s="9">
        <v>2.9000000000000001E-2</v>
      </c>
      <c r="P31" s="9">
        <v>0.03</v>
      </c>
      <c r="Q31" s="9"/>
      <c r="R31" s="9">
        <v>0.02</v>
      </c>
      <c r="S31" s="9">
        <v>0.45800000000000002</v>
      </c>
      <c r="T31" s="9">
        <v>2.5999999999999999E-2</v>
      </c>
      <c r="U31" s="9">
        <v>2.9000000000000001E-2</v>
      </c>
      <c r="V31" s="9">
        <v>2.4E-2</v>
      </c>
      <c r="W31" s="9"/>
      <c r="X31" s="9">
        <v>2.4E-2</v>
      </c>
      <c r="Y31" s="9">
        <v>1.7999999999999999E-2</v>
      </c>
      <c r="Z31" s="9">
        <v>1.2999999999999999E-2</v>
      </c>
      <c r="AA31" s="9">
        <v>4.3999999999999997E-2</v>
      </c>
      <c r="AB31" s="9">
        <v>2.1999999999999999E-2</v>
      </c>
      <c r="AC31" s="9">
        <v>0.02</v>
      </c>
      <c r="AD31" s="9">
        <v>2.4E-2</v>
      </c>
      <c r="AE31" s="9">
        <v>5.0000000000000001E-3</v>
      </c>
      <c r="AF31" s="9">
        <v>2.8000000000000001E-2</v>
      </c>
      <c r="AG31" s="9"/>
      <c r="AH31" s="9">
        <v>2.3E-2</v>
      </c>
      <c r="AI31" s="9">
        <v>1.4999999999999999E-2</v>
      </c>
      <c r="AJ31" s="9">
        <v>2.1999999999999999E-2</v>
      </c>
      <c r="AK31" s="9"/>
      <c r="AL31" s="9">
        <v>2.3E-2</v>
      </c>
      <c r="AM31" s="9">
        <v>3.3000000000000002E-2</v>
      </c>
      <c r="AN31" s="9"/>
      <c r="AO31" s="9">
        <v>4.3999999999999997E-2</v>
      </c>
      <c r="AP31" s="9"/>
      <c r="AQ31" s="9">
        <v>1.6E-2</v>
      </c>
      <c r="AR31" s="9">
        <v>0</v>
      </c>
      <c r="AS31" s="9"/>
      <c r="AT31" s="9">
        <v>1.2E-2</v>
      </c>
      <c r="AU31" s="9">
        <v>7.0000000000000001E-3</v>
      </c>
      <c r="AV31" s="9"/>
      <c r="AW31" s="9">
        <v>2.4E-2</v>
      </c>
      <c r="AX31" s="9">
        <v>1.6E-2</v>
      </c>
      <c r="AY31" s="9"/>
      <c r="AZ31" s="9"/>
      <c r="BA31" s="9">
        <v>2.3E-2</v>
      </c>
      <c r="BB31" s="9">
        <v>1.9E-2</v>
      </c>
      <c r="BC31" s="9">
        <v>3.9E-2</v>
      </c>
    </row>
    <row r="32" spans="1:61">
      <c r="A32" s="23" t="s">
        <v>56</v>
      </c>
      <c r="B32" s="9">
        <v>1.123</v>
      </c>
      <c r="C32" s="9">
        <v>1.1299999999999999</v>
      </c>
      <c r="D32" s="9">
        <v>0.66400000000000003</v>
      </c>
      <c r="E32" s="9">
        <v>1.5509999999999999</v>
      </c>
      <c r="F32" s="9">
        <v>0.88700000000000001</v>
      </c>
      <c r="G32" s="9">
        <v>0.65300000000000002</v>
      </c>
      <c r="H32" s="9">
        <v>0.67300000000000004</v>
      </c>
      <c r="I32" s="9">
        <v>0.82699999999999996</v>
      </c>
      <c r="J32" s="9"/>
      <c r="K32" s="9">
        <v>0.30399999999999999</v>
      </c>
      <c r="L32" s="9">
        <v>0.443</v>
      </c>
      <c r="M32" s="9">
        <v>0.221</v>
      </c>
      <c r="N32" s="9"/>
      <c r="O32" s="9">
        <v>0.35699999999999998</v>
      </c>
      <c r="P32" s="9">
        <v>0.26700000000000002</v>
      </c>
      <c r="Q32" s="9"/>
      <c r="R32" s="9">
        <v>0.314</v>
      </c>
      <c r="S32" s="9">
        <v>0.45800000000000002</v>
      </c>
      <c r="T32" s="9">
        <v>0.749</v>
      </c>
      <c r="U32" s="9">
        <v>0.16600000000000001</v>
      </c>
      <c r="V32" s="9">
        <v>0.27</v>
      </c>
      <c r="W32" s="9"/>
      <c r="X32" s="9">
        <v>0.438</v>
      </c>
      <c r="Y32" s="9">
        <v>0.44600000000000001</v>
      </c>
      <c r="Z32" s="9">
        <v>0.26900000000000002</v>
      </c>
      <c r="AA32" s="9">
        <v>0.44</v>
      </c>
      <c r="AB32" s="9">
        <v>0.41199999999999998</v>
      </c>
      <c r="AC32" s="9">
        <v>0.372</v>
      </c>
      <c r="AD32" s="9">
        <v>0.504</v>
      </c>
      <c r="AE32" s="9">
        <v>0.19400000000000001</v>
      </c>
      <c r="AF32" s="9">
        <v>1.343</v>
      </c>
      <c r="AG32" s="9"/>
      <c r="AH32" s="9">
        <v>0.34599999999999997</v>
      </c>
      <c r="AI32" s="9">
        <v>0.27800000000000002</v>
      </c>
      <c r="AJ32" s="9">
        <v>0.41499999999999998</v>
      </c>
      <c r="AK32" s="9"/>
      <c r="AL32" s="9">
        <v>0.153</v>
      </c>
      <c r="AM32" s="9">
        <v>0.54</v>
      </c>
      <c r="AN32" s="9"/>
      <c r="AO32" s="9">
        <v>0.23599999999999999</v>
      </c>
      <c r="AP32" s="9"/>
      <c r="AQ32" s="9">
        <v>1.3420000000000001</v>
      </c>
      <c r="AR32" s="9">
        <v>0.624</v>
      </c>
      <c r="AS32" s="9"/>
      <c r="AT32" s="9">
        <v>0.77200000000000002</v>
      </c>
      <c r="AU32" s="9">
        <v>0.56999999999999995</v>
      </c>
      <c r="AV32" s="9"/>
      <c r="AW32" s="9">
        <v>1.349</v>
      </c>
      <c r="AX32" s="9">
        <v>1.3420000000000001</v>
      </c>
      <c r="AY32" s="9">
        <v>1.526423782399472</v>
      </c>
      <c r="AZ32" s="9"/>
      <c r="BA32" s="9">
        <v>0.35399999999999998</v>
      </c>
      <c r="BB32" s="9">
        <v>0.51100000000000001</v>
      </c>
      <c r="BC32" s="9">
        <v>0.48699999999999999</v>
      </c>
      <c r="BI32" s="62"/>
    </row>
    <row r="33" spans="1:71">
      <c r="A33" s="23" t="s">
        <v>57</v>
      </c>
      <c r="B33" s="9">
        <v>1.7989999999999999</v>
      </c>
      <c r="C33" s="9">
        <v>0.46</v>
      </c>
      <c r="D33" s="9">
        <v>0.29799999999999999</v>
      </c>
      <c r="E33" s="9">
        <v>0.59599999999999997</v>
      </c>
      <c r="F33" s="9">
        <v>0.76500000000000001</v>
      </c>
      <c r="G33" s="9">
        <v>0.499</v>
      </c>
      <c r="H33" s="9">
        <v>0.65100000000000002</v>
      </c>
      <c r="I33" s="9">
        <v>0.90200000000000002</v>
      </c>
      <c r="J33" s="9"/>
      <c r="K33" s="9">
        <v>0.18099999999999999</v>
      </c>
      <c r="L33" s="9">
        <v>0.27</v>
      </c>
      <c r="M33" s="9">
        <v>0.34399999999999997</v>
      </c>
      <c r="N33" s="9"/>
      <c r="O33" s="9">
        <v>0.442</v>
      </c>
      <c r="P33" s="9">
        <v>0.26500000000000001</v>
      </c>
      <c r="Q33" s="9"/>
      <c r="R33" s="9">
        <v>0.20200000000000001</v>
      </c>
      <c r="S33" s="9">
        <v>0.16600000000000001</v>
      </c>
      <c r="T33" s="9">
        <v>0.13100000000000001</v>
      </c>
      <c r="U33" s="9">
        <v>0.21199999999999999</v>
      </c>
      <c r="V33" s="9">
        <v>0.189</v>
      </c>
      <c r="W33" s="9"/>
      <c r="X33" s="9">
        <v>0.29499999999999998</v>
      </c>
      <c r="Y33" s="9">
        <v>0.28899999999999998</v>
      </c>
      <c r="Z33" s="9">
        <v>0.21099999999999999</v>
      </c>
      <c r="AA33" s="9">
        <v>0.60099999999999998</v>
      </c>
      <c r="AB33" s="9">
        <v>0.316</v>
      </c>
      <c r="AC33" s="9">
        <v>0.21199999999999999</v>
      </c>
      <c r="AD33" s="9">
        <v>0.19600000000000001</v>
      </c>
      <c r="AE33" s="9">
        <v>0.25</v>
      </c>
      <c r="AF33" s="9">
        <v>0.27800000000000002</v>
      </c>
      <c r="AG33" s="9"/>
      <c r="AH33" s="9">
        <v>1.1479999999999999</v>
      </c>
      <c r="AI33" s="9">
        <v>0.43099999999999999</v>
      </c>
      <c r="AJ33" s="9">
        <v>0.36799999999999999</v>
      </c>
      <c r="AK33" s="9"/>
      <c r="AL33" s="9">
        <v>0.312</v>
      </c>
      <c r="AM33" s="9">
        <v>8.8999999999999996E-2</v>
      </c>
      <c r="AN33" s="9"/>
      <c r="AO33" s="9">
        <v>0.23499999999999999</v>
      </c>
      <c r="AP33" s="9"/>
      <c r="AQ33" s="9">
        <v>0.379</v>
      </c>
      <c r="AR33" s="9">
        <v>0.35599999999999998</v>
      </c>
      <c r="AS33" s="9"/>
      <c r="AT33" s="9">
        <v>0.63200000000000001</v>
      </c>
      <c r="AU33" s="9">
        <v>0.40100000000000002</v>
      </c>
      <c r="AV33" s="9"/>
      <c r="AW33" s="9">
        <v>0.45800000000000002</v>
      </c>
      <c r="AX33" s="9">
        <v>0.379</v>
      </c>
      <c r="AY33" s="9">
        <v>0.23578635871162859</v>
      </c>
      <c r="AZ33" s="9"/>
      <c r="BA33" s="9">
        <v>0.32800000000000001</v>
      </c>
      <c r="BB33" s="9">
        <v>0.41199999999999998</v>
      </c>
      <c r="BC33" s="9">
        <v>0.89100000000000001</v>
      </c>
      <c r="BI33" s="62"/>
    </row>
    <row r="34" spans="1:71" ht="18">
      <c r="A34" s="23" t="s">
        <v>431</v>
      </c>
      <c r="B34" s="9">
        <v>5.3999999999999999E-2</v>
      </c>
      <c r="C34" s="9">
        <v>7.3999999999999996E-2</v>
      </c>
      <c r="D34" s="9">
        <v>6.4000000000000001E-2</v>
      </c>
      <c r="E34" s="9">
        <v>8.5999999999999993E-2</v>
      </c>
      <c r="F34" s="9">
        <v>9.7000000000000003E-2</v>
      </c>
      <c r="G34" s="9">
        <v>9.1999999999999998E-2</v>
      </c>
      <c r="H34" s="9">
        <v>0.14299999999999999</v>
      </c>
      <c r="I34" s="9">
        <v>6.5000000000000002E-2</v>
      </c>
      <c r="J34" s="9"/>
      <c r="K34" s="9">
        <v>2.1999999999999999E-2</v>
      </c>
      <c r="L34" s="9">
        <v>9.7000000000000003E-2</v>
      </c>
      <c r="M34" s="9">
        <v>2.1999999999999999E-2</v>
      </c>
      <c r="N34" s="9"/>
      <c r="O34" s="9">
        <v>5.2999999999999999E-2</v>
      </c>
      <c r="P34" s="9">
        <v>4.2000000000000003E-2</v>
      </c>
      <c r="Q34" s="9"/>
      <c r="R34" s="9">
        <v>2.1000000000000001E-2</v>
      </c>
      <c r="S34" s="9">
        <v>0.05</v>
      </c>
      <c r="T34" s="9">
        <v>2.9000000000000001E-2</v>
      </c>
      <c r="U34" s="9">
        <v>2.4E-2</v>
      </c>
      <c r="V34" s="9">
        <v>7.0999999999999994E-2</v>
      </c>
      <c r="W34" s="9"/>
      <c r="X34" s="9">
        <v>2.5000000000000001E-2</v>
      </c>
      <c r="Y34" s="9">
        <v>0.11899999999999999</v>
      </c>
      <c r="Z34" s="9">
        <v>3.5999999999999997E-2</v>
      </c>
      <c r="AA34" s="9">
        <v>0.04</v>
      </c>
      <c r="AB34" s="9">
        <v>2.3E-2</v>
      </c>
      <c r="AC34" s="9">
        <v>0.04</v>
      </c>
      <c r="AD34" s="9">
        <v>8.8999999999999996E-2</v>
      </c>
      <c r="AE34" s="9">
        <v>1.7999999999999999E-2</v>
      </c>
      <c r="AF34" s="9">
        <v>3.5999999999999997E-2</v>
      </c>
      <c r="AG34" s="9"/>
      <c r="AH34" s="9">
        <v>5.7000000000000002E-2</v>
      </c>
      <c r="AI34" s="9">
        <v>3.4000000000000002E-2</v>
      </c>
      <c r="AJ34" s="9">
        <v>6.4000000000000001E-2</v>
      </c>
      <c r="AK34" s="9"/>
      <c r="AL34" s="9">
        <v>3.6999999999999998E-2</v>
      </c>
      <c r="AM34" s="9">
        <v>1.4999999999999999E-2</v>
      </c>
      <c r="AN34" s="9"/>
      <c r="AO34" s="9">
        <v>0.106</v>
      </c>
      <c r="AP34" s="9"/>
      <c r="AQ34" s="9">
        <v>8.3000000000000004E-2</v>
      </c>
      <c r="AR34" s="9">
        <v>1.4E-2</v>
      </c>
      <c r="AS34" s="9"/>
      <c r="AT34" s="9">
        <v>5.8000000000000003E-2</v>
      </c>
      <c r="AU34" s="9">
        <v>4.7E-2</v>
      </c>
      <c r="AV34" s="9"/>
      <c r="AW34" s="9">
        <v>5.1999999999999998E-2</v>
      </c>
      <c r="AX34" s="9">
        <v>8.3000000000000004E-2</v>
      </c>
      <c r="AY34" s="9">
        <v>3.4513920878393417E-2</v>
      </c>
      <c r="AZ34" s="9"/>
      <c r="BA34" s="9">
        <v>3.7999999999999999E-2</v>
      </c>
      <c r="BB34" s="9">
        <v>4.9000000000000002E-2</v>
      </c>
      <c r="BC34" s="9">
        <v>4.7E-2</v>
      </c>
      <c r="BI34" s="62"/>
    </row>
    <row r="35" spans="1:71" ht="18">
      <c r="A35" s="23" t="s">
        <v>432</v>
      </c>
      <c r="B35" s="9">
        <v>4.0000000000000001E-3</v>
      </c>
      <c r="C35" s="9">
        <v>6.0000000000000001E-3</v>
      </c>
      <c r="D35" s="9">
        <v>3.0000000000000001E-3</v>
      </c>
      <c r="E35" s="9">
        <v>1.0999999999999999E-2</v>
      </c>
      <c r="F35" s="9">
        <v>7.0000000000000001E-3</v>
      </c>
      <c r="G35" s="9">
        <v>0.02</v>
      </c>
      <c r="H35" s="9">
        <v>7.0000000000000001E-3</v>
      </c>
      <c r="I35" s="9">
        <v>1E-3</v>
      </c>
      <c r="J35" s="9"/>
      <c r="K35" s="9">
        <v>4.0000000000000001E-3</v>
      </c>
      <c r="L35" s="9">
        <v>2E-3</v>
      </c>
      <c r="M35" s="9">
        <v>4.0000000000000001E-3</v>
      </c>
      <c r="N35" s="9"/>
      <c r="O35" s="9">
        <v>6.0000000000000001E-3</v>
      </c>
      <c r="P35" s="9">
        <v>4.0000000000000001E-3</v>
      </c>
      <c r="Q35" s="9"/>
      <c r="R35" s="9">
        <v>3.0000000000000001E-3</v>
      </c>
      <c r="S35" s="9">
        <v>8.0000000000000002E-3</v>
      </c>
      <c r="T35" s="9">
        <v>7.0000000000000001E-3</v>
      </c>
      <c r="U35" s="9">
        <v>1E-3</v>
      </c>
      <c r="V35" s="9">
        <v>0</v>
      </c>
      <c r="W35" s="9"/>
      <c r="X35" s="9">
        <v>5.0000000000000001E-3</v>
      </c>
      <c r="Y35" s="9">
        <v>7.0000000000000001E-3</v>
      </c>
      <c r="Z35" s="9">
        <v>6.0000000000000001E-3</v>
      </c>
      <c r="AA35" s="9">
        <v>5.0000000000000001E-3</v>
      </c>
      <c r="AB35" s="9">
        <v>7.0000000000000001E-3</v>
      </c>
      <c r="AC35" s="9">
        <v>4.0000000000000001E-3</v>
      </c>
      <c r="AD35" s="9">
        <v>0</v>
      </c>
      <c r="AE35" s="9">
        <v>3.0000000000000001E-3</v>
      </c>
      <c r="AF35" s="9">
        <v>3.0000000000000001E-3</v>
      </c>
      <c r="AG35" s="9"/>
      <c r="AH35" s="9">
        <v>4.0000000000000001E-3</v>
      </c>
      <c r="AI35" s="9">
        <v>5.0000000000000001E-3</v>
      </c>
      <c r="AJ35" s="9">
        <v>5.0000000000000001E-3</v>
      </c>
      <c r="AK35" s="9"/>
      <c r="AL35" s="9">
        <v>4.0000000000000001E-3</v>
      </c>
      <c r="AM35" s="9"/>
      <c r="AN35" s="9"/>
      <c r="AO35" s="9">
        <v>6.0000000000000001E-3</v>
      </c>
      <c r="AP35" s="9"/>
      <c r="AQ35" s="9">
        <v>6.0000000000000001E-3</v>
      </c>
      <c r="AR35" s="9"/>
      <c r="AS35" s="9"/>
      <c r="AT35" s="9">
        <v>5.0000000000000001E-3</v>
      </c>
      <c r="AU35" s="9">
        <v>5.0000000000000001E-3</v>
      </c>
      <c r="AV35" s="9"/>
      <c r="AW35" s="9">
        <v>7.0000000000000001E-3</v>
      </c>
      <c r="AX35" s="9">
        <v>6.0000000000000001E-3</v>
      </c>
      <c r="AY35" s="9"/>
      <c r="AZ35" s="9"/>
      <c r="BA35" s="9"/>
      <c r="BB35" s="9">
        <v>5.0000000000000001E-3</v>
      </c>
      <c r="BC35" s="9">
        <v>4.0000000000000001E-3</v>
      </c>
      <c r="BD35" s="9"/>
      <c r="BI35" s="62"/>
      <c r="BM35" s="62"/>
    </row>
    <row r="36" spans="1:71">
      <c r="AY36" s="9"/>
      <c r="BI36" s="62"/>
    </row>
    <row r="37" spans="1:71" ht="18">
      <c r="A37" s="8" t="s">
        <v>436</v>
      </c>
      <c r="B37" s="9">
        <v>1.625</v>
      </c>
      <c r="C37" s="9">
        <v>1.302</v>
      </c>
      <c r="D37" s="9">
        <v>1.0209999999999999</v>
      </c>
      <c r="E37" s="9">
        <v>1.3360000000000001</v>
      </c>
      <c r="F37" s="9">
        <v>1.1479999999999999</v>
      </c>
      <c r="G37" s="9">
        <v>1.341</v>
      </c>
      <c r="H37" s="9">
        <v>1.95</v>
      </c>
      <c r="I37" s="9">
        <v>1.089</v>
      </c>
      <c r="J37" s="9"/>
      <c r="K37" s="9">
        <v>0.53400000000000003</v>
      </c>
      <c r="L37" s="9">
        <v>0.89400000000000002</v>
      </c>
      <c r="M37" s="9">
        <v>0.40300000000000002</v>
      </c>
      <c r="N37" s="9"/>
      <c r="O37" s="9">
        <v>1.252</v>
      </c>
      <c r="P37" s="9">
        <v>0.91800000000000004</v>
      </c>
      <c r="Q37" s="9"/>
      <c r="R37" s="9">
        <v>0.67600000000000005</v>
      </c>
      <c r="S37" s="9">
        <v>0.86799999999999999</v>
      </c>
      <c r="T37" s="9">
        <v>0.56399999999999995</v>
      </c>
      <c r="U37" s="9">
        <v>0.47899999999999998</v>
      </c>
      <c r="V37" s="9">
        <v>0.67800000000000005</v>
      </c>
      <c r="W37" s="9"/>
      <c r="X37" s="9">
        <v>0.504</v>
      </c>
      <c r="Y37" s="9">
        <v>0.89600000000000002</v>
      </c>
      <c r="Z37" s="9">
        <v>0.51600000000000001</v>
      </c>
      <c r="AA37" s="9">
        <v>1.0489999999999999</v>
      </c>
      <c r="AB37" s="9">
        <v>0.46800000000000003</v>
      </c>
      <c r="AC37" s="9">
        <v>1.46</v>
      </c>
      <c r="AD37" s="9">
        <v>0.57899999999999996</v>
      </c>
      <c r="AE37" s="9">
        <v>0.31</v>
      </c>
      <c r="AF37" s="9">
        <v>1.68</v>
      </c>
      <c r="AG37" s="9"/>
      <c r="AH37" s="9">
        <v>0.45200000000000001</v>
      </c>
      <c r="AI37" s="9">
        <v>0.67</v>
      </c>
      <c r="AJ37" s="9">
        <v>1.381</v>
      </c>
      <c r="AK37" s="9"/>
      <c r="AL37" s="9">
        <v>0.28699999999999998</v>
      </c>
      <c r="AM37" s="9">
        <v>0.41199999999999998</v>
      </c>
      <c r="AN37" s="9"/>
      <c r="AO37" s="9">
        <v>0.54200000000000004</v>
      </c>
      <c r="AP37" s="9"/>
      <c r="AQ37" s="9">
        <v>1.1399999999999999</v>
      </c>
      <c r="AR37" s="9">
        <v>0.84199999999999997</v>
      </c>
      <c r="AS37" s="9"/>
      <c r="AT37" s="9">
        <v>0.159</v>
      </c>
      <c r="AU37" s="9">
        <v>0.60799999999999998</v>
      </c>
      <c r="AV37" s="9"/>
      <c r="AW37" s="9">
        <v>1.1970000000000001</v>
      </c>
      <c r="AX37" s="9">
        <v>1.1399999999999999</v>
      </c>
      <c r="AY37" s="9">
        <v>0.86173141860086966</v>
      </c>
      <c r="AZ37" s="9"/>
      <c r="BA37" s="9">
        <v>0.76600000000000001</v>
      </c>
      <c r="BB37" s="9">
        <v>0.73</v>
      </c>
      <c r="BC37" s="9">
        <v>0.71899999999999997</v>
      </c>
      <c r="BD37" s="9"/>
      <c r="BI37" s="62"/>
      <c r="BM37" s="62"/>
    </row>
    <row r="38" spans="1:71">
      <c r="A38" s="8" t="s">
        <v>53</v>
      </c>
      <c r="B38" s="9">
        <v>1.6259999999999999</v>
      </c>
      <c r="C38" s="9">
        <v>1.1080000000000001</v>
      </c>
      <c r="D38" s="9">
        <v>0.76700000000000002</v>
      </c>
      <c r="E38" s="9">
        <v>1.2829999999999999</v>
      </c>
      <c r="F38" s="9">
        <v>0.90300000000000002</v>
      </c>
      <c r="G38" s="9">
        <v>1.254</v>
      </c>
      <c r="H38" s="9">
        <v>1.9970000000000001</v>
      </c>
      <c r="I38" s="9">
        <v>0.81299999999999994</v>
      </c>
      <c r="J38" s="9"/>
      <c r="K38" s="9">
        <v>0.40400000000000003</v>
      </c>
      <c r="L38" s="9">
        <v>0.73599999999999999</v>
      </c>
      <c r="M38" s="9">
        <v>0.318</v>
      </c>
      <c r="N38" s="9"/>
      <c r="O38" s="9">
        <v>1.052</v>
      </c>
      <c r="P38" s="9">
        <v>0.78</v>
      </c>
      <c r="Q38" s="9"/>
      <c r="R38" s="9">
        <v>0.621</v>
      </c>
      <c r="S38" s="9">
        <v>0.72099999999999997</v>
      </c>
      <c r="T38" s="9">
        <v>0.45900000000000002</v>
      </c>
      <c r="U38" s="9">
        <v>0.41799999999999998</v>
      </c>
      <c r="V38" s="9">
        <v>0.67400000000000004</v>
      </c>
      <c r="W38" s="9"/>
      <c r="X38" s="9">
        <v>0.39600000000000002</v>
      </c>
      <c r="Y38" s="9">
        <v>0.87</v>
      </c>
      <c r="Z38" s="9">
        <v>0.52300000000000002</v>
      </c>
      <c r="AA38" s="9">
        <v>0.89200000000000002</v>
      </c>
      <c r="AB38" s="9">
        <v>0.56399999999999995</v>
      </c>
      <c r="AC38" s="9">
        <v>1.244</v>
      </c>
      <c r="AD38" s="9">
        <v>0.498</v>
      </c>
      <c r="AE38" s="9">
        <v>0.36099999999999999</v>
      </c>
      <c r="AF38" s="9">
        <v>0.59899999999999998</v>
      </c>
      <c r="AG38" s="9"/>
      <c r="AH38" s="9">
        <v>0.61799999999999999</v>
      </c>
      <c r="AI38" s="9">
        <v>0.59599999999999997</v>
      </c>
      <c r="AJ38" s="9">
        <v>1.1459999999999999</v>
      </c>
      <c r="AK38" s="9"/>
      <c r="AL38" s="9">
        <v>0.21299999999999999</v>
      </c>
      <c r="AM38" s="9">
        <v>0.55300000000000005</v>
      </c>
      <c r="AN38" s="9"/>
      <c r="AO38" s="9">
        <v>0.439</v>
      </c>
      <c r="AP38" s="9"/>
      <c r="AQ38" s="9">
        <v>0.47</v>
      </c>
      <c r="AR38" s="9">
        <v>0.47199999999999998</v>
      </c>
      <c r="AS38" s="9"/>
      <c r="AT38" s="9">
        <v>0.29599999999999999</v>
      </c>
      <c r="AU38" s="9">
        <v>0.54300000000000004</v>
      </c>
      <c r="AV38" s="9"/>
      <c r="AW38" s="9">
        <v>1.2130000000000001</v>
      </c>
      <c r="AX38" s="9">
        <v>0.47</v>
      </c>
      <c r="AY38" s="9">
        <v>0.4587275659974282</v>
      </c>
      <c r="AZ38" s="9"/>
      <c r="BA38" s="9">
        <v>0.86099999999999999</v>
      </c>
      <c r="BB38" s="9">
        <v>0.65700000000000003</v>
      </c>
      <c r="BC38" s="9">
        <v>0.47199999999999998</v>
      </c>
      <c r="BI38" s="62"/>
    </row>
    <row r="39" spans="1:71">
      <c r="A39" s="8" t="s">
        <v>58</v>
      </c>
      <c r="B39" s="9">
        <v>2.0067682825812665</v>
      </c>
      <c r="C39" s="9">
        <v>1.4067556412096458</v>
      </c>
      <c r="D39" s="9">
        <v>1.8692542826318488</v>
      </c>
      <c r="E39" s="9">
        <v>0.97691205084636312</v>
      </c>
      <c r="F39" s="9">
        <v>1.2424811342559787</v>
      </c>
      <c r="G39" s="9">
        <v>1.0288997855445134</v>
      </c>
      <c r="H39" s="9">
        <v>1.8307683320523713</v>
      </c>
      <c r="I39" s="9">
        <v>3.3459809961768046</v>
      </c>
      <c r="J39" s="9"/>
      <c r="K39" s="9">
        <v>0.8856863110554658</v>
      </c>
      <c r="L39" s="9">
        <v>0.84599580288236897</v>
      </c>
      <c r="M39" s="9">
        <v>0.36074186910012429</v>
      </c>
      <c r="N39" s="9"/>
      <c r="O39" s="9">
        <v>0.86194280229396236</v>
      </c>
      <c r="P39" s="9">
        <v>0.25453250618552292</v>
      </c>
      <c r="Q39" s="9"/>
      <c r="R39" s="9">
        <v>0.60552500907449769</v>
      </c>
      <c r="S39" s="9">
        <v>0.68752508049135319</v>
      </c>
      <c r="T39" s="9">
        <v>0.96911811836451367</v>
      </c>
      <c r="U39" s="9">
        <v>0.32447548686085403</v>
      </c>
      <c r="V39" s="9">
        <v>0.41701043784006803</v>
      </c>
      <c r="W39" s="9"/>
      <c r="X39" s="9">
        <v>0.47250372260357643</v>
      </c>
      <c r="Y39" s="9">
        <v>0.53650496912954126</v>
      </c>
      <c r="Z39" s="9">
        <v>0.43684768061959034</v>
      </c>
      <c r="AA39" s="9">
        <v>0.38593229997144263</v>
      </c>
      <c r="AB39" s="9">
        <v>0.95836426798779251</v>
      </c>
      <c r="AC39" s="9">
        <v>0.37351556310010436</v>
      </c>
      <c r="AD39" s="9">
        <v>0.80803171456796996</v>
      </c>
      <c r="AE39" s="9">
        <v>0.2383874556102118</v>
      </c>
      <c r="AF39" s="9">
        <v>1.252839268998629</v>
      </c>
      <c r="AG39" s="9"/>
      <c r="AH39" s="9">
        <v>0.39671254634063619</v>
      </c>
      <c r="AI39" s="9">
        <v>0.6249217521661723</v>
      </c>
      <c r="AJ39" s="9">
        <v>0.69482953108259438</v>
      </c>
      <c r="AK39" s="9"/>
      <c r="AL39" s="9">
        <v>0.48787320497542408</v>
      </c>
      <c r="AM39" s="9">
        <v>0.49041628245386809</v>
      </c>
      <c r="AN39" s="9"/>
      <c r="AO39" s="9">
        <v>1.3325340713919995</v>
      </c>
      <c r="AP39" s="9"/>
      <c r="AQ39" s="9">
        <v>3.3723772659909677</v>
      </c>
      <c r="AR39" s="9">
        <v>1.728422059754678</v>
      </c>
      <c r="AS39" s="9"/>
      <c r="AT39" s="9">
        <v>0.87804262145734846</v>
      </c>
      <c r="AU39" s="9">
        <v>0.79059279479663569</v>
      </c>
      <c r="AV39" s="9"/>
      <c r="AW39" s="9">
        <v>0.88579158556938387</v>
      </c>
      <c r="AX39" s="9">
        <v>3.3723772659909677</v>
      </c>
      <c r="AY39" s="9">
        <v>3.5330222098051611</v>
      </c>
      <c r="AZ39" s="9"/>
      <c r="BA39" s="9">
        <v>1.1740659132040325</v>
      </c>
      <c r="BB39" s="9">
        <v>1.8769705354464137</v>
      </c>
      <c r="BC39" s="9">
        <v>1.2267056314008284</v>
      </c>
      <c r="BD39" s="9"/>
      <c r="BE39" s="9"/>
      <c r="BI39" s="62"/>
    </row>
    <row r="40" spans="1:71">
      <c r="AM40" s="9"/>
      <c r="BD40" s="11"/>
      <c r="BH40" s="62"/>
      <c r="BS40" s="62"/>
    </row>
    <row r="41" spans="1:71">
      <c r="A41" s="67" t="s">
        <v>140</v>
      </c>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11"/>
    </row>
    <row r="42" spans="1:71" s="16" customFormat="1">
      <c r="A42" s="16" t="s">
        <v>52</v>
      </c>
      <c r="B42" s="16">
        <v>2</v>
      </c>
      <c r="C42" s="16">
        <v>24</v>
      </c>
      <c r="D42" s="16">
        <v>3</v>
      </c>
      <c r="E42" s="16">
        <v>7</v>
      </c>
      <c r="F42" s="16">
        <v>6</v>
      </c>
      <c r="G42" s="16">
        <v>7</v>
      </c>
      <c r="H42" s="16">
        <v>12</v>
      </c>
      <c r="K42" s="16">
        <v>6</v>
      </c>
      <c r="L42" s="16">
        <v>1</v>
      </c>
      <c r="M42" s="16">
        <v>2</v>
      </c>
      <c r="P42" s="16">
        <v>17</v>
      </c>
      <c r="S42" s="16">
        <v>9</v>
      </c>
      <c r="T42" s="16">
        <v>9</v>
      </c>
      <c r="U42" s="16">
        <v>2</v>
      </c>
      <c r="V42" s="16">
        <v>9</v>
      </c>
      <c r="X42" s="16">
        <v>4</v>
      </c>
      <c r="Y42" s="16">
        <v>7</v>
      </c>
      <c r="AA42" s="16">
        <v>10</v>
      </c>
      <c r="AB42" s="16">
        <v>14</v>
      </c>
      <c r="AC42" s="16">
        <v>13</v>
      </c>
      <c r="AD42" s="16">
        <v>3</v>
      </c>
      <c r="AE42" s="16">
        <v>5</v>
      </c>
      <c r="AF42" s="16">
        <v>8</v>
      </c>
      <c r="AH42" s="16">
        <v>23</v>
      </c>
      <c r="AI42" s="16">
        <v>14</v>
      </c>
      <c r="AJ42" s="16">
        <v>25</v>
      </c>
      <c r="AO42" s="16">
        <v>2</v>
      </c>
      <c r="AQ42" s="16">
        <v>8</v>
      </c>
      <c r="AT42" s="16">
        <v>8</v>
      </c>
      <c r="AU42" s="16">
        <v>10</v>
      </c>
      <c r="AW42" s="16">
        <v>6</v>
      </c>
      <c r="AX42" s="16">
        <v>5</v>
      </c>
      <c r="BA42" s="16">
        <v>3</v>
      </c>
      <c r="BB42" s="16">
        <v>13</v>
      </c>
      <c r="BC42" s="16">
        <v>2</v>
      </c>
      <c r="BE42" s="8"/>
      <c r="BF42" s="8"/>
      <c r="BG42" s="8"/>
      <c r="BH42" s="8"/>
      <c r="BI42" s="62"/>
    </row>
    <row r="43" spans="1:71" ht="18">
      <c r="A43" s="23" t="s">
        <v>427</v>
      </c>
      <c r="B43" s="9">
        <v>50.229498</v>
      </c>
      <c r="C43" s="9">
        <v>48.804499999999997</v>
      </c>
      <c r="D43" s="9">
        <v>50.048056000000003</v>
      </c>
      <c r="E43" s="9">
        <v>50.392446285714279</v>
      </c>
      <c r="F43" s="9">
        <v>51.198885000000011</v>
      </c>
      <c r="G43" s="9">
        <v>49.682522285714285</v>
      </c>
      <c r="H43" s="9">
        <v>49.27277466666667</v>
      </c>
      <c r="I43" s="9"/>
      <c r="J43" s="9"/>
      <c r="K43" s="9">
        <v>46.836653500000004</v>
      </c>
      <c r="L43" s="9">
        <v>47.773833999999987</v>
      </c>
      <c r="M43" s="9">
        <v>47.967619999999997</v>
      </c>
      <c r="N43" s="9"/>
      <c r="O43" s="9"/>
      <c r="P43" s="9">
        <v>52.116494823529422</v>
      </c>
      <c r="Q43" s="9"/>
      <c r="R43" s="9"/>
      <c r="S43" s="9">
        <v>51.864660888888892</v>
      </c>
      <c r="T43" s="9">
        <v>51.888408555555557</v>
      </c>
      <c r="U43" s="9">
        <v>52.506449000000003</v>
      </c>
      <c r="V43" s="9">
        <v>51.864660888888892</v>
      </c>
      <c r="W43" s="9"/>
      <c r="X43" s="9">
        <v>52.007622749999996</v>
      </c>
      <c r="Y43" s="9">
        <v>52.40601628571428</v>
      </c>
      <c r="Z43" s="9"/>
      <c r="AA43" s="9">
        <v>51.798042899999999</v>
      </c>
      <c r="AB43" s="9">
        <v>52.531965214285719</v>
      </c>
      <c r="AC43" s="9">
        <v>51.864869615384606</v>
      </c>
      <c r="AD43" s="9">
        <v>52.575527333333334</v>
      </c>
      <c r="AE43" s="9">
        <v>53.306644800000001</v>
      </c>
      <c r="AF43" s="9">
        <v>50.269466999999999</v>
      </c>
      <c r="AG43" s="9"/>
      <c r="AH43" s="9">
        <v>53.040431173913042</v>
      </c>
      <c r="AI43" s="9">
        <v>52.837357142857137</v>
      </c>
      <c r="AJ43" s="9">
        <v>53.264288880000002</v>
      </c>
      <c r="AK43" s="9"/>
      <c r="AL43" s="9"/>
      <c r="AM43" s="9"/>
      <c r="AN43" s="9"/>
      <c r="AO43" s="9">
        <v>48.964055999999999</v>
      </c>
      <c r="AP43" s="9"/>
      <c r="AQ43" s="9">
        <v>49.407224625000005</v>
      </c>
      <c r="AR43" s="9"/>
      <c r="AS43" s="9"/>
      <c r="AT43" s="9">
        <v>53.079347249999998</v>
      </c>
      <c r="AU43" s="9">
        <v>52.385504000000005</v>
      </c>
      <c r="AV43" s="9"/>
      <c r="AW43" s="9">
        <v>51.071486166666666</v>
      </c>
      <c r="AX43" s="9">
        <v>50.41193539999999</v>
      </c>
      <c r="AY43" s="9"/>
      <c r="AZ43" s="9"/>
      <c r="BA43" s="9">
        <v>55.09</v>
      </c>
      <c r="BB43" s="9">
        <v>53.984121769230768</v>
      </c>
      <c r="BC43" s="9">
        <v>53.774822499999999</v>
      </c>
      <c r="BD43" s="11"/>
      <c r="BI43" s="62"/>
      <c r="BL43" s="62"/>
      <c r="BM43" s="62"/>
    </row>
    <row r="44" spans="1:71" ht="18">
      <c r="A44" s="23" t="s">
        <v>428</v>
      </c>
      <c r="B44" s="9">
        <v>0.47885650000000002</v>
      </c>
      <c r="C44" s="9">
        <v>0.58070833333333338</v>
      </c>
      <c r="D44" s="9">
        <v>0.50726899999999997</v>
      </c>
      <c r="E44" s="9">
        <v>0.42782359999999997</v>
      </c>
      <c r="F44" s="9">
        <v>0.47640883333333345</v>
      </c>
      <c r="G44" s="9">
        <v>0.62161885714285714</v>
      </c>
      <c r="H44" s="9">
        <v>0.61357733333333331</v>
      </c>
      <c r="I44" s="9"/>
      <c r="J44" s="9"/>
      <c r="K44" s="9">
        <v>0.98550149999999992</v>
      </c>
      <c r="L44" s="9">
        <v>0.88568499999999972</v>
      </c>
      <c r="M44" s="9">
        <v>0.94868849999999993</v>
      </c>
      <c r="N44" s="9"/>
      <c r="O44" s="9"/>
      <c r="P44" s="9">
        <v>0.30558635294117642</v>
      </c>
      <c r="Q44" s="9"/>
      <c r="R44" s="9"/>
      <c r="S44" s="9">
        <v>0.22509966666666667</v>
      </c>
      <c r="T44" s="9">
        <v>0.20786844444444444</v>
      </c>
      <c r="U44" s="9">
        <v>0.23186099999999998</v>
      </c>
      <c r="V44" s="9">
        <v>0.22509966666666667</v>
      </c>
      <c r="W44" s="9"/>
      <c r="X44" s="9">
        <v>0.26501750000000002</v>
      </c>
      <c r="Y44" s="9">
        <v>0.26061985714285718</v>
      </c>
      <c r="Z44" s="9"/>
      <c r="AA44" s="9">
        <v>0.26076719999999998</v>
      </c>
      <c r="AB44" s="9">
        <v>0.20061042857142858</v>
      </c>
      <c r="AC44" s="9">
        <v>0.24363546153846152</v>
      </c>
      <c r="AD44" s="9">
        <v>0.22818933333333333</v>
      </c>
      <c r="AE44" s="9">
        <v>0.25263200000000002</v>
      </c>
      <c r="AF44" s="9">
        <v>0.51630185714285715</v>
      </c>
      <c r="AG44" s="9"/>
      <c r="AH44" s="9">
        <v>0.26403713043478261</v>
      </c>
      <c r="AI44" s="9">
        <v>0.22900000000000004</v>
      </c>
      <c r="AJ44" s="9">
        <v>0.21744516000000008</v>
      </c>
      <c r="AK44" s="9"/>
      <c r="AL44" s="9"/>
      <c r="AM44" s="9"/>
      <c r="AN44" s="9"/>
      <c r="AO44" s="9">
        <v>0.77017099999999994</v>
      </c>
      <c r="AP44" s="9"/>
      <c r="AQ44" s="9">
        <v>0.65309724999999996</v>
      </c>
      <c r="AR44" s="9"/>
      <c r="AS44" s="9"/>
      <c r="AT44" s="9">
        <v>0.31891724999999999</v>
      </c>
      <c r="AU44" s="9">
        <v>0.33763480000000001</v>
      </c>
      <c r="AV44" s="9"/>
      <c r="AW44" s="9">
        <v>0.46396883333333333</v>
      </c>
      <c r="AX44" s="9">
        <v>0.56256699999999993</v>
      </c>
      <c r="AY44" s="9"/>
      <c r="AZ44" s="9"/>
      <c r="BA44" s="9">
        <v>0.11666666666666665</v>
      </c>
      <c r="BB44" s="9">
        <v>0.13552707692307694</v>
      </c>
      <c r="BC44" s="9">
        <v>0.133767</v>
      </c>
      <c r="BD44" s="11"/>
      <c r="BI44" s="62"/>
    </row>
    <row r="45" spans="1:71" ht="18">
      <c r="A45" s="23" t="s">
        <v>429</v>
      </c>
      <c r="B45" s="9">
        <v>5.1225000000000003E-3</v>
      </c>
      <c r="C45" s="9">
        <v>2.3958333333333342E-2</v>
      </c>
      <c r="D45" s="9">
        <v>1.1035000000000001E-2</v>
      </c>
      <c r="E45" s="9">
        <v>5.0653857142857139E-2</v>
      </c>
      <c r="F45" s="9">
        <v>9.474500000000002E-3</v>
      </c>
      <c r="G45" s="9">
        <v>1.2718285714285713E-2</v>
      </c>
      <c r="H45" s="9">
        <v>1.3266916666666665E-2</v>
      </c>
      <c r="I45" s="9"/>
      <c r="J45" s="9"/>
      <c r="K45" s="9">
        <v>3.0672833333333333E-2</v>
      </c>
      <c r="L45" s="9">
        <v>1.2501999999999997E-2</v>
      </c>
      <c r="M45" s="9">
        <v>2.4798999999999998E-2</v>
      </c>
      <c r="N45" s="9"/>
      <c r="O45" s="9"/>
      <c r="P45" s="9">
        <v>0.42932288235294125</v>
      </c>
      <c r="Q45" s="9"/>
      <c r="R45" s="9"/>
      <c r="S45" s="9">
        <v>0.63918044444444455</v>
      </c>
      <c r="T45" s="9">
        <v>0.71569277777777773</v>
      </c>
      <c r="U45" s="9">
        <v>0.63017749999999995</v>
      </c>
      <c r="V45" s="9">
        <v>0.63918044444444455</v>
      </c>
      <c r="W45" s="9"/>
      <c r="X45" s="9">
        <v>0.76004550000000004</v>
      </c>
      <c r="Y45" s="9">
        <v>0.43548714285714285</v>
      </c>
      <c r="Z45" s="9"/>
      <c r="AA45" s="9">
        <v>0.7808428999999999</v>
      </c>
      <c r="AB45" s="9">
        <v>0.71658285714285719</v>
      </c>
      <c r="AC45" s="9">
        <v>0.32160476923076919</v>
      </c>
      <c r="AD45" s="9">
        <v>0.46650233333333335</v>
      </c>
      <c r="AE45" s="9">
        <v>0.38890799999999998</v>
      </c>
      <c r="AF45" s="9">
        <v>0.343348875</v>
      </c>
      <c r="AG45" s="9"/>
      <c r="AH45" s="9">
        <v>0.42978013043478269</v>
      </c>
      <c r="AI45" s="9">
        <v>0.68807142857142856</v>
      </c>
      <c r="AJ45" s="9">
        <v>0.37052916000000002</v>
      </c>
      <c r="AK45" s="9"/>
      <c r="AL45" s="9"/>
      <c r="AM45" s="9"/>
      <c r="AN45" s="9"/>
      <c r="AO45" s="9">
        <v>0</v>
      </c>
      <c r="AP45" s="9"/>
      <c r="AQ45" s="9">
        <v>6.111624999999999E-3</v>
      </c>
      <c r="AR45" s="9"/>
      <c r="AS45" s="9"/>
      <c r="AT45" s="9">
        <v>0.37915112500000003</v>
      </c>
      <c r="AU45" s="9">
        <v>0.22061669999999997</v>
      </c>
      <c r="AV45" s="9"/>
      <c r="AW45" s="9">
        <v>0.21261166666666667</v>
      </c>
      <c r="AX45" s="9">
        <v>0.25882879999999997</v>
      </c>
      <c r="AY45" s="9"/>
      <c r="AZ45" s="9"/>
      <c r="BA45" s="9">
        <v>0.54739899999999997</v>
      </c>
      <c r="BB45" s="9">
        <v>0.55217699999999992</v>
      </c>
      <c r="BC45" s="9">
        <v>0.64179649999999988</v>
      </c>
      <c r="BD45" s="11"/>
    </row>
    <row r="46" spans="1:71" ht="18">
      <c r="A46" s="23" t="s">
        <v>430</v>
      </c>
      <c r="B46" s="9">
        <v>3.5835199999999996</v>
      </c>
      <c r="C46" s="9">
        <v>5.6260869565217391</v>
      </c>
      <c r="D46" s="9">
        <v>4.1923859999999999</v>
      </c>
      <c r="E46" s="9">
        <v>3.1667353999999994</v>
      </c>
      <c r="F46" s="9">
        <v>3.6938440000000003</v>
      </c>
      <c r="G46" s="9">
        <v>4.3914202857142861</v>
      </c>
      <c r="H46" s="9">
        <v>4.5664556666666671</v>
      </c>
      <c r="I46" s="9"/>
      <c r="J46" s="9"/>
      <c r="K46" s="9">
        <v>8.4802985000000017</v>
      </c>
      <c r="L46" s="9">
        <v>7.6580739999999992</v>
      </c>
      <c r="M46" s="9">
        <v>7.6128410000000004</v>
      </c>
      <c r="N46" s="9"/>
      <c r="O46" s="9"/>
      <c r="P46" s="9">
        <v>4.2800386470588236</v>
      </c>
      <c r="Q46" s="9"/>
      <c r="R46" s="9"/>
      <c r="S46" s="9">
        <v>3.2696898888888892</v>
      </c>
      <c r="T46" s="9">
        <v>3.1705028749999999</v>
      </c>
      <c r="U46" s="9">
        <v>3.5870864999999998</v>
      </c>
      <c r="V46" s="9">
        <v>3.2696898888888892</v>
      </c>
      <c r="W46" s="9"/>
      <c r="X46" s="9">
        <v>3.72908025</v>
      </c>
      <c r="Y46" s="9">
        <v>3.8888940000000001</v>
      </c>
      <c r="Z46" s="9"/>
      <c r="AA46" s="9">
        <v>3.5781675000000002</v>
      </c>
      <c r="AB46" s="9">
        <v>2.6626006428571429</v>
      </c>
      <c r="AC46" s="9">
        <v>3.4584707692307686</v>
      </c>
      <c r="AD46" s="9">
        <v>3.366161</v>
      </c>
      <c r="AE46" s="9">
        <v>2.8649008</v>
      </c>
      <c r="AF46" s="9">
        <v>5.0936858333333337</v>
      </c>
      <c r="AG46" s="9"/>
      <c r="AH46" s="9">
        <v>2.6360769565217388</v>
      </c>
      <c r="AI46" s="9">
        <v>2.8051428571428572</v>
      </c>
      <c r="AJ46" s="9">
        <v>1.8896778400000005</v>
      </c>
      <c r="AK46" s="9"/>
      <c r="AL46" s="9"/>
      <c r="AM46" s="9"/>
      <c r="AN46" s="9"/>
      <c r="AO46" s="9">
        <v>5.8648670000000003</v>
      </c>
      <c r="AP46" s="9"/>
      <c r="AQ46" s="9">
        <v>4.7663117499999998</v>
      </c>
      <c r="AR46" s="9"/>
      <c r="AS46" s="9"/>
      <c r="AT46" s="9">
        <v>2.1964729999999997</v>
      </c>
      <c r="AU46" s="9">
        <v>3.0852778000000005</v>
      </c>
      <c r="AV46" s="9"/>
      <c r="AW46" s="9">
        <v>3.6948983333333341</v>
      </c>
      <c r="AX46" s="9">
        <v>4.0550464000000002</v>
      </c>
      <c r="AY46" s="9"/>
      <c r="AZ46" s="9"/>
      <c r="BA46" s="9">
        <v>1.0633333333333332</v>
      </c>
      <c r="BB46" s="9">
        <v>1.2306182307692308</v>
      </c>
      <c r="BC46" s="9">
        <v>1.2442954999999998</v>
      </c>
      <c r="BD46" s="11"/>
    </row>
    <row r="47" spans="1:71" ht="18">
      <c r="A47" s="8" t="s">
        <v>435</v>
      </c>
      <c r="B47" s="9">
        <v>4.745769439090167</v>
      </c>
      <c r="C47" s="9">
        <v>4.4047916666666662</v>
      </c>
      <c r="D47" s="9">
        <v>5.6188842781552895</v>
      </c>
      <c r="E47" s="9">
        <v>4.7829477612023217</v>
      </c>
      <c r="F47" s="9">
        <v>5.6472283146580109</v>
      </c>
      <c r="G47" s="9">
        <v>4.9629486606368243</v>
      </c>
      <c r="H47" s="9">
        <v>4.3357129009034017</v>
      </c>
      <c r="I47" s="9"/>
      <c r="J47" s="9"/>
      <c r="K47" s="9">
        <v>4.9695189063669973</v>
      </c>
      <c r="L47" s="9">
        <v>3.6769417650597904</v>
      </c>
      <c r="M47" s="9">
        <v>4.9813577491483345</v>
      </c>
      <c r="N47" s="9"/>
      <c r="O47" s="9"/>
      <c r="P47" s="9">
        <v>3.5513275552815635</v>
      </c>
      <c r="Q47" s="9"/>
      <c r="R47" s="9"/>
      <c r="S47" s="9">
        <v>2.0314472575265192</v>
      </c>
      <c r="T47" s="9">
        <v>2.6136122186454593</v>
      </c>
      <c r="U47" s="9">
        <v>2.8962336102835504</v>
      </c>
      <c r="V47" s="9">
        <v>2.0314472575265192</v>
      </c>
      <c r="W47" s="9"/>
      <c r="X47" s="9">
        <v>3.3146526081209462</v>
      </c>
      <c r="Y47" s="9">
        <v>3.8128606084667607</v>
      </c>
      <c r="Z47" s="9"/>
      <c r="AA47" s="9">
        <v>2.5780626170227308</v>
      </c>
      <c r="AB47" s="9">
        <v>3.2877236372940351</v>
      </c>
      <c r="AC47" s="9">
        <v>3.0315474063262089</v>
      </c>
      <c r="AD47" s="9">
        <v>3.0228606631625539</v>
      </c>
      <c r="AE47" s="9">
        <v>2.857236154614025</v>
      </c>
      <c r="AF47" s="9">
        <v>2.9110397176498988</v>
      </c>
      <c r="AG47" s="9"/>
      <c r="AH47" s="9">
        <v>2.9740766328616135</v>
      </c>
      <c r="AI47" s="9">
        <v>1.8768259563743683</v>
      </c>
      <c r="AJ47" s="9">
        <v>1.5971559600476963</v>
      </c>
      <c r="AK47" s="9"/>
      <c r="AL47" s="9"/>
      <c r="AM47" s="9"/>
      <c r="AN47" s="9"/>
      <c r="AO47" s="9">
        <v>4.1758453134989448</v>
      </c>
      <c r="AP47" s="9"/>
      <c r="AQ47" s="9">
        <v>4.9213495997881731</v>
      </c>
      <c r="AR47" s="9"/>
      <c r="AS47" s="9"/>
      <c r="AT47" s="9">
        <v>4.3957894749233866</v>
      </c>
      <c r="AU47" s="9">
        <v>5.6786660282947174</v>
      </c>
      <c r="AV47" s="9"/>
      <c r="AW47" s="9">
        <v>4.4029299530570229</v>
      </c>
      <c r="AX47" s="9">
        <v>4.5012168050331569</v>
      </c>
      <c r="AY47" s="9"/>
      <c r="AZ47" s="9"/>
      <c r="BA47" s="9">
        <v>3.0833333333333335</v>
      </c>
      <c r="BB47" s="9">
        <v>2.9040470739619568</v>
      </c>
      <c r="BC47" s="9">
        <v>2.8217109585831235</v>
      </c>
    </row>
    <row r="48" spans="1:71">
      <c r="A48" s="23" t="s">
        <v>54</v>
      </c>
      <c r="B48" s="9">
        <v>0.31846049999999992</v>
      </c>
      <c r="C48" s="9">
        <v>0.19166666666666665</v>
      </c>
      <c r="D48" s="9">
        <v>0.2660926666666667</v>
      </c>
      <c r="E48" s="9">
        <v>0.16816657142857144</v>
      </c>
      <c r="F48" s="9">
        <v>0.30250600000000005</v>
      </c>
      <c r="G48" s="9">
        <v>0.23824485714285717</v>
      </c>
      <c r="H48" s="9">
        <v>0.29780666666666666</v>
      </c>
      <c r="I48" s="9"/>
      <c r="J48" s="9"/>
      <c r="K48" s="9">
        <v>0.1174695</v>
      </c>
      <c r="L48" s="9">
        <v>9.7538999999999973E-2</v>
      </c>
      <c r="M48" s="9">
        <v>0.10310725000000001</v>
      </c>
      <c r="N48" s="9"/>
      <c r="O48" s="9"/>
      <c r="P48" s="9">
        <v>9.6142941176470584E-2</v>
      </c>
      <c r="Q48" s="9"/>
      <c r="R48" s="9"/>
      <c r="S48" s="9">
        <v>0.10875466666666667</v>
      </c>
      <c r="T48" s="9">
        <v>9.6804222222222208E-2</v>
      </c>
      <c r="U48" s="9">
        <v>9.8461500000000007E-2</v>
      </c>
      <c r="V48" s="9">
        <v>0.10875466666666667</v>
      </c>
      <c r="W48" s="9"/>
      <c r="X48" s="9">
        <v>9.23205E-2</v>
      </c>
      <c r="Y48" s="9">
        <v>9.9952428571428581E-2</v>
      </c>
      <c r="Z48" s="9"/>
      <c r="AA48" s="9">
        <v>0.10191639999999999</v>
      </c>
      <c r="AB48" s="9">
        <v>0.10929399999999999</v>
      </c>
      <c r="AC48" s="9">
        <v>0.11973030769230766</v>
      </c>
      <c r="AD48" s="9">
        <v>0.10897966666666666</v>
      </c>
      <c r="AE48" s="9">
        <v>8.4784799999999994E-2</v>
      </c>
      <c r="AF48" s="9">
        <v>0.10643925</v>
      </c>
      <c r="AG48" s="9"/>
      <c r="AH48" s="9">
        <v>0.11883773913043481</v>
      </c>
      <c r="AI48" s="9">
        <v>7.635714285714286E-2</v>
      </c>
      <c r="AJ48" s="9">
        <v>0.10931652000000001</v>
      </c>
      <c r="AK48" s="9"/>
      <c r="AL48" s="9"/>
      <c r="AM48" s="9"/>
      <c r="AN48" s="9"/>
      <c r="AO48" s="9">
        <v>0.18323450000000002</v>
      </c>
      <c r="AP48" s="9"/>
      <c r="AQ48" s="9">
        <v>0.207812625</v>
      </c>
      <c r="AR48" s="9"/>
      <c r="AS48" s="9"/>
      <c r="AT48" s="9">
        <v>0.21850125000000001</v>
      </c>
      <c r="AU48" s="9">
        <v>0.22656270000000003</v>
      </c>
      <c r="AV48" s="9"/>
      <c r="AW48" s="9">
        <v>0.13280316666666667</v>
      </c>
      <c r="AX48" s="9">
        <v>0.15434399999999998</v>
      </c>
      <c r="AY48" s="9"/>
      <c r="AZ48" s="9"/>
      <c r="BA48" s="9">
        <v>8.666666666666667E-2</v>
      </c>
      <c r="BB48" s="9">
        <v>9.1884538461538462E-2</v>
      </c>
      <c r="BC48" s="9">
        <v>0.106346</v>
      </c>
    </row>
    <row r="49" spans="1:64">
      <c r="A49" s="23" t="s">
        <v>55</v>
      </c>
      <c r="B49" s="9">
        <v>5.027899999999999E-2</v>
      </c>
      <c r="C49" s="9">
        <v>1.54E-2</v>
      </c>
      <c r="D49" s="9">
        <v>1.1566000000000002E-2</v>
      </c>
      <c r="E49" s="9">
        <v>3.2330399999999995E-2</v>
      </c>
      <c r="F49" s="9">
        <v>2.6253333333333337E-2</v>
      </c>
      <c r="G49" s="9">
        <v>2.7701000000000007E-2</v>
      </c>
      <c r="H49" s="9">
        <v>1.8438000000000006E-2</v>
      </c>
      <c r="I49" s="9"/>
      <c r="J49" s="9"/>
      <c r="K49" s="9">
        <v>2.3132000000000003E-2</v>
      </c>
      <c r="L49" s="9">
        <v>3.1803999999999992E-2</v>
      </c>
      <c r="M49" s="9">
        <v>1.1267999999999999E-2</v>
      </c>
      <c r="N49" s="9"/>
      <c r="O49" s="9"/>
      <c r="P49" s="9">
        <v>2.4088999999999999E-2</v>
      </c>
      <c r="Q49" s="9"/>
      <c r="R49" s="9"/>
      <c r="S49" s="9">
        <v>2.9748444444444449E-2</v>
      </c>
      <c r="T49" s="9">
        <v>3.1559125E-2</v>
      </c>
      <c r="U49" s="9">
        <v>3.3146000000000002E-2</v>
      </c>
      <c r="V49" s="9">
        <v>2.9748444444444449E-2</v>
      </c>
      <c r="W49" s="9"/>
      <c r="X49" s="9">
        <v>3.1718499999999997E-2</v>
      </c>
      <c r="Y49" s="9">
        <v>3.9690400000000001E-2</v>
      </c>
      <c r="Z49" s="9"/>
      <c r="AA49" s="9">
        <v>2.2111444444444444E-2</v>
      </c>
      <c r="AB49" s="9">
        <v>2.0678100000000001E-2</v>
      </c>
      <c r="AC49" s="9">
        <v>1.995354545454545E-2</v>
      </c>
      <c r="AD49" s="9">
        <v>3.6317000000000002E-2</v>
      </c>
      <c r="AE49" s="9">
        <v>3.3079666666666667E-2</v>
      </c>
      <c r="AF49" s="9">
        <v>2.45195E-2</v>
      </c>
      <c r="AG49" s="9"/>
      <c r="AH49" s="9">
        <v>2.2460750000000002E-2</v>
      </c>
      <c r="AI49" s="9">
        <v>2.4500000000000004E-2</v>
      </c>
      <c r="AJ49" s="9">
        <v>2.4354428571428575E-2</v>
      </c>
      <c r="AK49" s="9"/>
      <c r="AL49" s="9"/>
      <c r="AM49" s="9"/>
      <c r="AN49" s="9"/>
      <c r="AO49" s="9"/>
      <c r="AP49" s="9"/>
      <c r="AQ49" s="9">
        <v>1.8144E-2</v>
      </c>
      <c r="AR49" s="9"/>
      <c r="AS49" s="9"/>
      <c r="AT49" s="9">
        <v>2.5090000000000001E-2</v>
      </c>
      <c r="AU49" s="9">
        <v>2.6202666666666666E-2</v>
      </c>
      <c r="AV49" s="9"/>
      <c r="AW49" s="9">
        <v>2.2335500000000001E-2</v>
      </c>
      <c r="AX49" s="9">
        <v>1.4292250000000001E-2</v>
      </c>
      <c r="AY49" s="9"/>
      <c r="AZ49" s="9"/>
      <c r="BA49" s="9">
        <v>0.02</v>
      </c>
      <c r="BB49" s="9">
        <v>1.8203999999999998E-2</v>
      </c>
      <c r="BC49" s="9">
        <v>2.25385E-2</v>
      </c>
      <c r="BI49" s="62"/>
    </row>
    <row r="50" spans="1:64">
      <c r="A50" s="23" t="s">
        <v>56</v>
      </c>
      <c r="B50" s="9">
        <v>13.442446</v>
      </c>
      <c r="C50" s="9">
        <v>13.168666666666667</v>
      </c>
      <c r="D50" s="9">
        <v>13.037696666666667</v>
      </c>
      <c r="E50" s="9">
        <v>14.04487</v>
      </c>
      <c r="F50" s="9">
        <v>14.045452000000003</v>
      </c>
      <c r="G50" s="9">
        <v>13.405691428571426</v>
      </c>
      <c r="H50" s="9">
        <v>13.421949333333336</v>
      </c>
      <c r="I50" s="9"/>
      <c r="J50" s="9"/>
      <c r="K50" s="9">
        <v>11.649168000000001</v>
      </c>
      <c r="L50" s="9">
        <v>12.771094</v>
      </c>
      <c r="M50" s="9">
        <v>12.443477999999999</v>
      </c>
      <c r="N50" s="9"/>
      <c r="O50" s="9"/>
      <c r="P50" s="9">
        <v>15.545470294117649</v>
      </c>
      <c r="Q50" s="9"/>
      <c r="R50" s="9"/>
      <c r="S50" s="9">
        <v>16.213775777777776</v>
      </c>
      <c r="T50" s="9">
        <v>16.136328666666667</v>
      </c>
      <c r="U50" s="9">
        <v>16.328319499999999</v>
      </c>
      <c r="V50" s="9">
        <v>16.213775777777776</v>
      </c>
      <c r="W50" s="9"/>
      <c r="X50" s="9">
        <v>15.463248999999999</v>
      </c>
      <c r="Y50" s="9">
        <v>15.728698142857141</v>
      </c>
      <c r="Z50" s="9"/>
      <c r="AA50" s="9">
        <v>15.8407619</v>
      </c>
      <c r="AB50" s="9">
        <v>16.139847214285712</v>
      </c>
      <c r="AC50" s="9">
        <v>15.979076692307689</v>
      </c>
      <c r="AD50" s="9">
        <v>16.277913666666667</v>
      </c>
      <c r="AE50" s="9">
        <v>16.583378</v>
      </c>
      <c r="AF50" s="9">
        <v>14.864332375000002</v>
      </c>
      <c r="AG50" s="9"/>
      <c r="AH50" s="9">
        <v>17.168002869565218</v>
      </c>
      <c r="AI50" s="9">
        <v>16.210214285714283</v>
      </c>
      <c r="AJ50" s="9">
        <v>17.150982799999998</v>
      </c>
      <c r="AK50" s="9"/>
      <c r="AL50" s="9"/>
      <c r="AM50" s="9"/>
      <c r="AN50" s="9"/>
      <c r="AO50" s="9">
        <v>12.9932935</v>
      </c>
      <c r="AP50" s="9"/>
      <c r="AQ50" s="9">
        <v>13.116792</v>
      </c>
      <c r="AR50" s="9"/>
      <c r="AS50" s="9"/>
      <c r="AT50" s="9">
        <v>16.569961499999998</v>
      </c>
      <c r="AU50" s="9">
        <v>15.266962000000001</v>
      </c>
      <c r="AV50" s="9"/>
      <c r="AW50" s="9">
        <v>15.071425666666668</v>
      </c>
      <c r="AX50" s="9">
        <v>14.786714799999999</v>
      </c>
      <c r="AY50" s="9"/>
      <c r="AZ50" s="9"/>
      <c r="BA50" s="9">
        <v>17.529999999999998</v>
      </c>
      <c r="BB50" s="9">
        <v>17.437258923076925</v>
      </c>
      <c r="BC50" s="9">
        <v>17.833463499999997</v>
      </c>
    </row>
    <row r="51" spans="1:64">
      <c r="A51" s="23" t="s">
        <v>57</v>
      </c>
      <c r="B51" s="9">
        <v>23.159147500000003</v>
      </c>
      <c r="C51" s="9">
        <v>22.976291666666665</v>
      </c>
      <c r="D51" s="9">
        <v>22.729197666666664</v>
      </c>
      <c r="E51" s="9">
        <v>22.921941857142858</v>
      </c>
      <c r="F51" s="9">
        <v>22.515422333333337</v>
      </c>
      <c r="G51" s="9">
        <v>22.790482714285719</v>
      </c>
      <c r="H51" s="9">
        <v>22.485982833333335</v>
      </c>
      <c r="I51" s="9"/>
      <c r="J51" s="9"/>
      <c r="K51" s="9">
        <v>23.321456333333334</v>
      </c>
      <c r="L51" s="9">
        <v>23.207200999999994</v>
      </c>
      <c r="M51" s="9">
        <v>23.417261749999998</v>
      </c>
      <c r="N51" s="9"/>
      <c r="O51" s="9"/>
      <c r="P51" s="9">
        <v>23.293057058823525</v>
      </c>
      <c r="Q51" s="9"/>
      <c r="R51" s="9"/>
      <c r="S51" s="9">
        <v>23.410897111111112</v>
      </c>
      <c r="T51" s="9">
        <v>23.209581999999997</v>
      </c>
      <c r="U51" s="9">
        <v>23.247242</v>
      </c>
      <c r="V51" s="9">
        <v>23.410897111111112</v>
      </c>
      <c r="W51" s="9"/>
      <c r="X51" s="9">
        <v>23.605068250000002</v>
      </c>
      <c r="Y51" s="9">
        <v>23.206836428571428</v>
      </c>
      <c r="Z51" s="9"/>
      <c r="AA51" s="9">
        <v>23.325018399999998</v>
      </c>
      <c r="AB51" s="9">
        <v>23.181688714285713</v>
      </c>
      <c r="AC51" s="9">
        <v>23.00545515384615</v>
      </c>
      <c r="AD51" s="9">
        <v>23.407587666666668</v>
      </c>
      <c r="AE51" s="9">
        <v>23.8089716</v>
      </c>
      <c r="AF51" s="9">
        <v>23.498309000000003</v>
      </c>
      <c r="AG51" s="9"/>
      <c r="AH51" s="9">
        <v>22.763335260869567</v>
      </c>
      <c r="AI51" s="9">
        <v>24.364285714285721</v>
      </c>
      <c r="AJ51" s="9">
        <v>23.35470136</v>
      </c>
      <c r="AK51" s="9"/>
      <c r="AL51" s="9"/>
      <c r="AM51" s="9"/>
      <c r="AN51" s="9"/>
      <c r="AO51" s="9">
        <v>23.658549000000001</v>
      </c>
      <c r="AP51" s="9"/>
      <c r="AQ51" s="9">
        <v>23.055095999999999</v>
      </c>
      <c r="AR51" s="9"/>
      <c r="AS51" s="9"/>
      <c r="AT51" s="9">
        <v>22.030018875</v>
      </c>
      <c r="AU51" s="9">
        <v>22.054805999999999</v>
      </c>
      <c r="AV51" s="9"/>
      <c r="AW51" s="9">
        <v>22.493986666666661</v>
      </c>
      <c r="AX51" s="9">
        <v>22.154687799999998</v>
      </c>
      <c r="AY51" s="9"/>
      <c r="AZ51" s="9"/>
      <c r="BA51" s="9">
        <v>23.583333333333332</v>
      </c>
      <c r="BB51" s="9">
        <v>23.199225692307696</v>
      </c>
      <c r="BC51" s="9">
        <v>22.348815999999996</v>
      </c>
      <c r="BI51" s="62"/>
      <c r="BK51" s="62"/>
    </row>
    <row r="52" spans="1:64" ht="18">
      <c r="A52" s="23" t="s">
        <v>431</v>
      </c>
      <c r="B52" s="9">
        <v>0.38115250000000001</v>
      </c>
      <c r="C52" s="9">
        <v>0.29408333333333331</v>
      </c>
      <c r="D52" s="9">
        <v>0.44030200000000003</v>
      </c>
      <c r="E52" s="9">
        <v>0.29360342857142857</v>
      </c>
      <c r="F52" s="9">
        <v>0.38934800000000008</v>
      </c>
      <c r="G52" s="9">
        <v>0.35776271428571432</v>
      </c>
      <c r="H52" s="9">
        <v>0.45047966666666661</v>
      </c>
      <c r="I52" s="9"/>
      <c r="J52" s="9"/>
      <c r="K52" s="9">
        <v>0.24464083333333334</v>
      </c>
      <c r="L52" s="9">
        <v>0.34570699999999993</v>
      </c>
      <c r="M52" s="9">
        <v>0.20352999999999999</v>
      </c>
      <c r="N52" s="9"/>
      <c r="O52" s="9"/>
      <c r="P52" s="9">
        <v>0.29122999999999999</v>
      </c>
      <c r="Q52" s="9"/>
      <c r="R52" s="9"/>
      <c r="S52" s="9">
        <v>0.25087233333333336</v>
      </c>
      <c r="T52" s="9">
        <v>0.21393822222222222</v>
      </c>
      <c r="U52" s="9">
        <v>0.23512250000000001</v>
      </c>
      <c r="V52" s="9">
        <v>0.25087233333333336</v>
      </c>
      <c r="W52" s="9"/>
      <c r="X52" s="9">
        <v>0.25564124999999999</v>
      </c>
      <c r="Y52" s="9">
        <v>0.22665071428571432</v>
      </c>
      <c r="Z52" s="9"/>
      <c r="AA52" s="9">
        <v>0.26699289999999998</v>
      </c>
      <c r="AB52" s="9">
        <v>0.23994542857142862</v>
      </c>
      <c r="AC52" s="9">
        <v>0.2395697692307692</v>
      </c>
      <c r="AD52" s="9">
        <v>0.19861599999999999</v>
      </c>
      <c r="AE52" s="9">
        <v>0.20367779999999999</v>
      </c>
      <c r="AF52" s="9">
        <v>0.196931625</v>
      </c>
      <c r="AG52" s="9"/>
      <c r="AH52" s="9">
        <v>0.16625330434782606</v>
      </c>
      <c r="AI52" s="9">
        <v>0.27885714285714286</v>
      </c>
      <c r="AJ52" s="9">
        <v>0.30520660000000005</v>
      </c>
      <c r="AK52" s="9"/>
      <c r="AL52" s="9"/>
      <c r="AM52" s="9"/>
      <c r="AN52" s="9"/>
      <c r="AO52" s="9">
        <v>0.30410000000000004</v>
      </c>
      <c r="AP52" s="9"/>
      <c r="AQ52" s="9">
        <v>0.267504625</v>
      </c>
      <c r="AR52" s="9"/>
      <c r="AS52" s="9"/>
      <c r="AT52" s="9">
        <v>0.29017300000000001</v>
      </c>
      <c r="AU52" s="9">
        <v>0.33448169999999999</v>
      </c>
      <c r="AV52" s="9"/>
      <c r="AW52" s="9">
        <v>0.27172016666666671</v>
      </c>
      <c r="AX52" s="9">
        <v>0.29731619999999997</v>
      </c>
      <c r="AY52" s="9"/>
      <c r="AZ52" s="9"/>
      <c r="BA52" s="9">
        <v>0.20043799999999998</v>
      </c>
      <c r="BB52" s="9">
        <v>0.17758630769230768</v>
      </c>
      <c r="BC52" s="9">
        <v>0.22340449999999998</v>
      </c>
    </row>
    <row r="53" spans="1:64" ht="18">
      <c r="A53" s="23" t="s">
        <v>432</v>
      </c>
      <c r="B53" s="9">
        <v>2.8089999999999999E-3</v>
      </c>
      <c r="C53" s="9">
        <v>3.5295833333333325E-3</v>
      </c>
      <c r="D53" s="9">
        <v>5.0989999999999994E-3</v>
      </c>
      <c r="E53" s="9">
        <v>4.1688571428571426E-3</v>
      </c>
      <c r="F53" s="9">
        <v>1.2591666666666671E-3</v>
      </c>
      <c r="G53" s="9">
        <v>3.1972857142857146E-3</v>
      </c>
      <c r="H53" s="9">
        <v>5.3902499999999992E-3</v>
      </c>
      <c r="I53" s="9"/>
      <c r="J53" s="9"/>
      <c r="K53" s="9">
        <v>9.0428333333333315E-3</v>
      </c>
      <c r="L53" s="9">
        <v>7.6309999999999989E-3</v>
      </c>
      <c r="M53" s="9">
        <v>2.8649999999999997E-4</v>
      </c>
      <c r="N53" s="9"/>
      <c r="O53" s="9"/>
      <c r="P53" s="9">
        <v>3.0272352941176466E-3</v>
      </c>
      <c r="Q53" s="9"/>
      <c r="R53" s="9"/>
      <c r="S53" s="9">
        <v>0</v>
      </c>
      <c r="T53" s="9">
        <v>4.4444444444444444E-3</v>
      </c>
      <c r="U53" s="9"/>
      <c r="V53" s="9">
        <v>0</v>
      </c>
      <c r="W53" s="9"/>
      <c r="X53" s="9">
        <v>6.6870000000000002E-3</v>
      </c>
      <c r="Y53" s="9">
        <v>6.8171428571428571E-4</v>
      </c>
      <c r="Z53" s="9"/>
      <c r="AA53" s="9">
        <v>3.1718999999999996E-3</v>
      </c>
      <c r="AB53" s="9">
        <v>2.3874285714285712E-3</v>
      </c>
      <c r="AC53" s="9">
        <v>2.3573846153846154E-3</v>
      </c>
      <c r="AD53" s="9"/>
      <c r="AE53" s="9"/>
      <c r="AF53" s="9">
        <v>5.6574999999999996E-4</v>
      </c>
      <c r="AG53" s="9"/>
      <c r="AH53" s="9">
        <v>4.0980869565217402E-3</v>
      </c>
      <c r="AI53" s="9">
        <v>2.3571428571428571E-3</v>
      </c>
      <c r="AJ53" s="9">
        <v>3.8046666666666676E-3</v>
      </c>
      <c r="AK53" s="9"/>
      <c r="AL53" s="9"/>
      <c r="AM53" s="9"/>
      <c r="AN53" s="9"/>
      <c r="AO53" s="9">
        <v>0</v>
      </c>
      <c r="AP53" s="9"/>
      <c r="AQ53" s="9">
        <v>2.7366250000000003E-3</v>
      </c>
      <c r="AR53" s="9"/>
      <c r="AS53" s="9"/>
      <c r="AT53" s="9">
        <v>1.5127750000000001E-2</v>
      </c>
      <c r="AU53" s="9">
        <v>1.2979000000000001E-2</v>
      </c>
      <c r="AV53" s="9"/>
      <c r="AW53" s="9">
        <v>1.5126666666666667E-3</v>
      </c>
      <c r="AX53" s="9">
        <v>1.4259999999999998E-3</v>
      </c>
      <c r="AY53" s="9"/>
      <c r="AZ53" s="9"/>
      <c r="BA53" s="9">
        <v>5.7120000000000001E-3</v>
      </c>
      <c r="BB53" s="9">
        <v>2.3013E-3</v>
      </c>
      <c r="BC53" s="9">
        <v>5.6010000000000001E-3</v>
      </c>
      <c r="BK53" s="62"/>
    </row>
    <row r="54" spans="1:64">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I54" s="62"/>
    </row>
    <row r="55" spans="1:64" ht="18">
      <c r="A55" s="8" t="s">
        <v>436</v>
      </c>
      <c r="B55" s="9">
        <v>3.3485497561395423</v>
      </c>
      <c r="C55" s="9">
        <v>3.5594583333333332</v>
      </c>
      <c r="D55" s="9">
        <v>3.0713910355052465</v>
      </c>
      <c r="E55" s="9">
        <v>2.6899123699780101</v>
      </c>
      <c r="F55" s="9">
        <v>2.5367211898987332</v>
      </c>
      <c r="G55" s="9">
        <v>3.0547191812195189</v>
      </c>
      <c r="H55" s="9">
        <v>4.2176297944779648</v>
      </c>
      <c r="I55" s="9"/>
      <c r="J55" s="9"/>
      <c r="K55" s="9">
        <v>2.9552185613338988</v>
      </c>
      <c r="L55" s="9">
        <v>4.2299835024312307</v>
      </c>
      <c r="M55" s="9">
        <v>2.4117238825626535</v>
      </c>
      <c r="N55" s="9"/>
      <c r="O55" s="9"/>
      <c r="P55" s="9">
        <v>0.61595507084900714</v>
      </c>
      <c r="Q55" s="9"/>
      <c r="R55" s="9"/>
      <c r="S55" s="9">
        <v>2.0545442618905083</v>
      </c>
      <c r="T55" s="9">
        <v>1.0729220428458914</v>
      </c>
      <c r="U55" s="9">
        <v>1.1058881325596364</v>
      </c>
      <c r="V55" s="9">
        <v>2.0545442618905083</v>
      </c>
      <c r="W55" s="9"/>
      <c r="X55" s="9">
        <v>0.48255900077707814</v>
      </c>
      <c r="Y55" s="9">
        <v>0.2066577980747015</v>
      </c>
      <c r="Z55" s="9"/>
      <c r="AA55" s="9">
        <v>1.346886883160217</v>
      </c>
      <c r="AB55" s="9">
        <v>0.4611903606324167</v>
      </c>
      <c r="AC55" s="9">
        <v>1.6306404147822364</v>
      </c>
      <c r="AD55" s="9">
        <v>1.2084102761974376</v>
      </c>
      <c r="AE55" s="9">
        <v>1.0102793006578465</v>
      </c>
      <c r="AF55" s="9">
        <v>2.423473270805351</v>
      </c>
      <c r="AG55" s="9"/>
      <c r="AH55" s="9">
        <v>0.47747099554675027</v>
      </c>
      <c r="AI55" s="9">
        <v>1.1370261866846003</v>
      </c>
      <c r="AJ55" s="9">
        <v>1.5894161369902526</v>
      </c>
      <c r="AK55" s="9"/>
      <c r="AL55" s="9"/>
      <c r="AM55" s="9"/>
      <c r="AN55" s="9"/>
      <c r="AO55" s="9">
        <v>4.1319260564178135</v>
      </c>
      <c r="AP55" s="9"/>
      <c r="AQ55" s="9">
        <v>2.8524540715034696</v>
      </c>
      <c r="AR55" s="9"/>
      <c r="AS55" s="9"/>
      <c r="AT55" s="9">
        <v>1.6923613780715698</v>
      </c>
      <c r="AU55" s="9">
        <v>1.3991034939449425</v>
      </c>
      <c r="AV55" s="9"/>
      <c r="AW55" s="9">
        <v>2.2070113512795468</v>
      </c>
      <c r="AX55" s="9">
        <v>2.2653352939403035</v>
      </c>
      <c r="AY55" s="9"/>
      <c r="AZ55" s="9"/>
      <c r="BA55" s="9">
        <v>0</v>
      </c>
      <c r="BB55" s="9">
        <v>0.43979924205792315</v>
      </c>
      <c r="BC55" s="9">
        <v>0.73259017999340836</v>
      </c>
      <c r="BD55" s="11"/>
      <c r="BH55" s="62"/>
      <c r="BI55" s="62"/>
    </row>
    <row r="56" spans="1:64">
      <c r="A56" s="8" t="s">
        <v>53</v>
      </c>
      <c r="B56" s="9">
        <v>4.745769439090167</v>
      </c>
      <c r="C56" s="9">
        <v>4.4047916666666662</v>
      </c>
      <c r="D56" s="9">
        <v>5.6188842781552895</v>
      </c>
      <c r="E56" s="9">
        <v>4.7829477612023217</v>
      </c>
      <c r="F56" s="9">
        <v>5.6472283146580109</v>
      </c>
      <c r="G56" s="9">
        <v>4.9629486606368243</v>
      </c>
      <c r="H56" s="9">
        <v>4.3357129009034017</v>
      </c>
      <c r="I56" s="9"/>
      <c r="J56" s="9"/>
      <c r="K56" s="9">
        <v>4.9695189063669973</v>
      </c>
      <c r="L56" s="9">
        <v>3.6769417650597904</v>
      </c>
      <c r="M56" s="9">
        <v>4.9813577491483345</v>
      </c>
      <c r="N56" s="9"/>
      <c r="O56" s="9"/>
      <c r="P56" s="9">
        <v>3.5513275552815635</v>
      </c>
      <c r="Q56" s="9"/>
      <c r="R56" s="9"/>
      <c r="S56" s="9">
        <v>2.0314472575265192</v>
      </c>
      <c r="T56" s="9">
        <v>2.6136122186454593</v>
      </c>
      <c r="U56" s="9">
        <v>2.8962336102835504</v>
      </c>
      <c r="V56" s="9">
        <v>2.0314472575265192</v>
      </c>
      <c r="W56" s="9"/>
      <c r="X56" s="9">
        <v>3.3146526081209462</v>
      </c>
      <c r="Y56" s="9">
        <v>3.8128606084667607</v>
      </c>
      <c r="Z56" s="9"/>
      <c r="AA56" s="9">
        <v>2.5780626170227308</v>
      </c>
      <c r="AB56" s="9">
        <v>3.2877236372940351</v>
      </c>
      <c r="AC56" s="9">
        <v>3.0315474063262089</v>
      </c>
      <c r="AD56" s="9">
        <v>3.0228606631625539</v>
      </c>
      <c r="AE56" s="9">
        <v>2.857236154614025</v>
      </c>
      <c r="AF56" s="9">
        <v>2.9110397176498988</v>
      </c>
      <c r="AG56" s="9"/>
      <c r="AH56" s="9">
        <v>2.9740766328616135</v>
      </c>
      <c r="AI56" s="9">
        <v>1.8768259563743683</v>
      </c>
      <c r="AJ56" s="9">
        <v>1.5971559600476963</v>
      </c>
      <c r="AK56" s="9"/>
      <c r="AL56" s="9"/>
      <c r="AM56" s="9"/>
      <c r="AN56" s="9"/>
      <c r="AO56" s="9">
        <v>4.1758453134989448</v>
      </c>
      <c r="AP56" s="9"/>
      <c r="AQ56" s="9">
        <v>5.2941176457741905</v>
      </c>
      <c r="AR56" s="9"/>
      <c r="AS56" s="9"/>
      <c r="AT56" s="9">
        <v>4.3957894749233866</v>
      </c>
      <c r="AU56" s="9">
        <v>5.6786660282947174</v>
      </c>
      <c r="AV56" s="9"/>
      <c r="AW56" s="9">
        <v>4.4029299530570229</v>
      </c>
      <c r="AX56" s="9">
        <v>4.5012168050331569</v>
      </c>
      <c r="AY56" s="9"/>
      <c r="AZ56" s="9"/>
      <c r="BA56" s="9">
        <v>3.0833333333333335</v>
      </c>
      <c r="BB56" s="9">
        <v>2.9040470739619568</v>
      </c>
      <c r="BC56" s="9">
        <v>2.8217109585831235</v>
      </c>
    </row>
    <row r="57" spans="1:64">
      <c r="A57" s="8" t="s">
        <v>58</v>
      </c>
      <c r="B57" s="9">
        <v>75.530703881799496</v>
      </c>
      <c r="C57" s="9">
        <v>75.192451165180103</v>
      </c>
      <c r="D57" s="9">
        <v>73.485811750216968</v>
      </c>
      <c r="E57" s="9">
        <v>77.644006036425267</v>
      </c>
      <c r="F57" s="9">
        <v>75.932144797147686</v>
      </c>
      <c r="G57" s="9">
        <v>76.037121836846964</v>
      </c>
      <c r="H57" s="9">
        <v>74.943248295321581</v>
      </c>
      <c r="I57" s="9"/>
      <c r="J57" s="9"/>
      <c r="K57" s="9">
        <v>73.12570189112806</v>
      </c>
      <c r="L57" s="9">
        <v>75.282496314752464</v>
      </c>
      <c r="M57" s="9">
        <v>75.878080251560874</v>
      </c>
      <c r="N57" s="9"/>
      <c r="O57" s="9"/>
      <c r="P57" s="9">
        <v>87.249127345544224</v>
      </c>
      <c r="Q57" s="9"/>
      <c r="R57" s="9"/>
      <c r="S57" s="9">
        <v>88.162310654170199</v>
      </c>
      <c r="T57" s="9">
        <v>88.682157480737871</v>
      </c>
      <c r="U57" s="9">
        <v>88.206056456040287</v>
      </c>
      <c r="V57" s="76">
        <v>88.162310654170199</v>
      </c>
      <c r="W57" s="9"/>
      <c r="X57" s="9">
        <v>88.024124318403921</v>
      </c>
      <c r="Y57" s="9">
        <v>87.515115560827141</v>
      </c>
      <c r="Z57" s="9"/>
      <c r="AA57" s="9">
        <v>88.056089490727629</v>
      </c>
      <c r="AB57" s="9">
        <v>88.595081214940052</v>
      </c>
      <c r="AC57" s="9">
        <v>86.358277584454243</v>
      </c>
      <c r="AD57" s="9">
        <v>87.591379205950332</v>
      </c>
      <c r="AE57" s="9">
        <v>89.198361916929528</v>
      </c>
      <c r="AF57" s="9">
        <v>82.591865332726613</v>
      </c>
      <c r="AG57" s="9"/>
      <c r="AH57" s="9">
        <v>90.540223979986891</v>
      </c>
      <c r="AI57" s="9">
        <v>90.878567130701228</v>
      </c>
      <c r="AJ57" s="9">
        <v>90.762313708455338</v>
      </c>
      <c r="AK57" s="9"/>
      <c r="AL57" s="9"/>
      <c r="AM57" s="9"/>
      <c r="AN57" s="9"/>
      <c r="AO57" s="9">
        <v>74.576793069509833</v>
      </c>
      <c r="AP57" s="9"/>
      <c r="AQ57" s="9">
        <v>74.840879427859505</v>
      </c>
      <c r="AR57" s="9"/>
      <c r="AS57" s="9"/>
      <c r="AT57" s="9">
        <v>89.875219537325805</v>
      </c>
      <c r="AU57" s="9">
        <v>77.201436646788892</v>
      </c>
      <c r="AV57" s="9"/>
      <c r="AW57" s="9">
        <v>79.320279713843377</v>
      </c>
      <c r="AX57" s="9">
        <v>78.173105716834357</v>
      </c>
      <c r="AY57" s="9"/>
      <c r="AZ57" s="9"/>
      <c r="BA57" s="9">
        <v>91.019517496832592</v>
      </c>
      <c r="BB57" s="9">
        <v>91.011167028480315</v>
      </c>
      <c r="BC57" s="9">
        <v>89.668968248240702</v>
      </c>
      <c r="BD57" s="9"/>
      <c r="BE57" s="9"/>
      <c r="BF57" s="9"/>
      <c r="BG57" s="9"/>
      <c r="BH57" s="9"/>
      <c r="BI57" s="56"/>
      <c r="BJ57" s="9"/>
      <c r="BK57" s="9"/>
      <c r="BL57" s="9"/>
    </row>
    <row r="58" spans="1:64">
      <c r="V58" s="16"/>
      <c r="BH58" s="62"/>
      <c r="BI58" s="62"/>
    </row>
    <row r="59" spans="1:64">
      <c r="A59" s="67" t="s">
        <v>141</v>
      </c>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row>
    <row r="60" spans="1:64" ht="18">
      <c r="A60" s="23" t="s">
        <v>427</v>
      </c>
      <c r="B60" s="9">
        <v>1.1579619999999977</v>
      </c>
      <c r="C60" s="9">
        <v>1.9814041317543805</v>
      </c>
      <c r="D60" s="9">
        <v>1.1174789387151525</v>
      </c>
      <c r="E60" s="9">
        <v>1.8263130355848411</v>
      </c>
      <c r="F60" s="9">
        <v>0.9002973894049402</v>
      </c>
      <c r="G60" s="9">
        <v>2.0071805101774571</v>
      </c>
      <c r="H60" s="9">
        <v>1.4080109170640542</v>
      </c>
      <c r="I60" s="9"/>
      <c r="J60" s="9"/>
      <c r="K60" s="9">
        <v>0.67830498437084741</v>
      </c>
      <c r="L60" s="9"/>
      <c r="M60" s="9">
        <v>0.4707144360076474</v>
      </c>
      <c r="N60" s="9"/>
      <c r="O60" s="9"/>
      <c r="P60" s="9">
        <v>0.48439573300507899</v>
      </c>
      <c r="Q60" s="9"/>
      <c r="R60" s="9"/>
      <c r="S60" s="9">
        <v>0.72193274154092735</v>
      </c>
      <c r="T60" s="9">
        <v>0.65074036948360237</v>
      </c>
      <c r="U60" s="9">
        <v>9.1084000000002163E-2</v>
      </c>
      <c r="V60" s="9">
        <v>0.779848090138616</v>
      </c>
      <c r="W60" s="9"/>
      <c r="X60" s="9">
        <v>1.027253026943056</v>
      </c>
      <c r="Y60" s="9">
        <v>0.72785724146955</v>
      </c>
      <c r="Z60" s="9"/>
      <c r="AA60" s="9">
        <v>1.2874894866489415</v>
      </c>
      <c r="AB60" s="9">
        <v>0.45336103001356121</v>
      </c>
      <c r="AC60" s="9">
        <v>0.96095597163546986</v>
      </c>
      <c r="AD60" s="9">
        <v>0.28509053595577882</v>
      </c>
      <c r="AE60" s="9">
        <v>0.49593906435725893</v>
      </c>
      <c r="AF60" s="9">
        <v>1.9023357927550522</v>
      </c>
      <c r="AG60" s="9"/>
      <c r="AH60" s="9">
        <v>1.0653033384876456</v>
      </c>
      <c r="AI60" s="9">
        <v>0.34037593262480331</v>
      </c>
      <c r="AJ60" s="9">
        <v>1.1614105645504436</v>
      </c>
      <c r="AK60" s="9"/>
      <c r="AL60" s="9"/>
      <c r="AM60" s="9"/>
      <c r="AN60" s="9"/>
      <c r="AO60" s="9">
        <v>0.29658886830089165</v>
      </c>
      <c r="AP60" s="9"/>
      <c r="AQ60" s="9">
        <v>2.0267230419001456</v>
      </c>
      <c r="AR60" s="9"/>
      <c r="AS60" s="9"/>
      <c r="AT60" s="9">
        <v>2.2608022801931944</v>
      </c>
      <c r="AU60" s="9">
        <v>1.6323730470752087</v>
      </c>
      <c r="AV60" s="9"/>
      <c r="AW60" s="9">
        <v>2.661883086427697</v>
      </c>
      <c r="AX60" s="9">
        <v>2.0267230419001456</v>
      </c>
      <c r="AY60" s="9"/>
      <c r="AZ60" s="9"/>
      <c r="BA60" s="9">
        <v>0.17663521732655718</v>
      </c>
      <c r="BB60" s="9">
        <v>1.1128948746242917</v>
      </c>
      <c r="BC60" s="9">
        <v>0.33196300000000889</v>
      </c>
      <c r="BH60" s="62"/>
      <c r="BI60" s="62"/>
    </row>
    <row r="61" spans="1:64" ht="18">
      <c r="A61" s="23" t="s">
        <v>428</v>
      </c>
      <c r="B61" s="9">
        <v>1.3186999999999893E-2</v>
      </c>
      <c r="C61" s="9">
        <v>0.19269447247448926</v>
      </c>
      <c r="D61" s="9">
        <v>0.16054098722340954</v>
      </c>
      <c r="E61" s="9">
        <v>0.15393008078527082</v>
      </c>
      <c r="F61" s="9">
        <v>9.1610164788387752E-2</v>
      </c>
      <c r="G61" s="9">
        <v>0.30320393990547778</v>
      </c>
      <c r="H61" s="9">
        <v>0.18095118899919532</v>
      </c>
      <c r="I61" s="9"/>
      <c r="J61" s="9"/>
      <c r="K61" s="9">
        <v>0.10092567705494958</v>
      </c>
      <c r="L61" s="9"/>
      <c r="M61" s="9">
        <v>3.6179807918229903E-2</v>
      </c>
      <c r="N61" s="9"/>
      <c r="O61" s="9"/>
      <c r="P61" s="9">
        <v>3.8486763389607208E-2</v>
      </c>
      <c r="Q61" s="9"/>
      <c r="R61" s="9"/>
      <c r="S61" s="9">
        <v>3.5890949290315541E-2</v>
      </c>
      <c r="T61" s="9">
        <v>9.7740004534074887E-2</v>
      </c>
      <c r="U61" s="9">
        <v>3.303399999999998E-2</v>
      </c>
      <c r="V61" s="9">
        <v>2.4665594643371379E-2</v>
      </c>
      <c r="W61" s="9"/>
      <c r="X61" s="9">
        <v>2.4121857446446061E-2</v>
      </c>
      <c r="Y61" s="9">
        <v>4.7412991051923703E-2</v>
      </c>
      <c r="Z61" s="9"/>
      <c r="AA61" s="9">
        <v>3.0443895911003244E-2</v>
      </c>
      <c r="AB61" s="9">
        <v>3.2140742854907783E-2</v>
      </c>
      <c r="AC61" s="9">
        <v>4.3527516267054492E-2</v>
      </c>
      <c r="AD61" s="9">
        <v>1.6630957265159309E-2</v>
      </c>
      <c r="AE61" s="9">
        <v>4.818652292913448E-2</v>
      </c>
      <c r="AF61" s="9">
        <v>0.1276307437724877</v>
      </c>
      <c r="AG61" s="9"/>
      <c r="AH61" s="9">
        <v>9.8027436890955472E-2</v>
      </c>
      <c r="AI61" s="9">
        <v>3.8899136971697161E-2</v>
      </c>
      <c r="AJ61" s="9">
        <v>4.5840446122365215E-2</v>
      </c>
      <c r="AK61" s="9"/>
      <c r="AL61" s="9"/>
      <c r="AM61" s="9"/>
      <c r="AN61" s="9"/>
      <c r="AO61" s="9">
        <v>0.124346141685217</v>
      </c>
      <c r="AP61" s="9"/>
      <c r="AQ61" s="9">
        <v>0.35296105780439863</v>
      </c>
      <c r="AR61" s="9"/>
      <c r="AS61" s="9"/>
      <c r="AT61" s="9">
        <v>0.27140161157913201</v>
      </c>
      <c r="AU61" s="9">
        <v>0.26578368548095654</v>
      </c>
      <c r="AV61" s="9"/>
      <c r="AW61" s="9">
        <v>0.17494387813016568</v>
      </c>
      <c r="AX61" s="9">
        <v>0.35296105780439863</v>
      </c>
      <c r="AY61" s="9"/>
      <c r="AZ61" s="9"/>
      <c r="BA61" s="9">
        <v>9.428090415820628E-3</v>
      </c>
      <c r="BB61" s="9">
        <v>6.7342539160561071E-2</v>
      </c>
      <c r="BC61" s="9">
        <v>6.9699999999999762E-3</v>
      </c>
    </row>
    <row r="62" spans="1:64" ht="18">
      <c r="A62" s="23" t="s">
        <v>429</v>
      </c>
      <c r="B62" s="9">
        <v>1.0245000000000001E-2</v>
      </c>
      <c r="C62" s="9">
        <v>2.3968584763301198E-2</v>
      </c>
      <c r="D62" s="9">
        <v>1.830673020139497E-2</v>
      </c>
      <c r="E62" s="9">
        <v>0.10533824405723317</v>
      </c>
      <c r="F62" s="9">
        <v>2.1515973283431397E-2</v>
      </c>
      <c r="G62" s="9">
        <v>2.359401565080884E-2</v>
      </c>
      <c r="H62" s="9">
        <v>1.8243434279366248E-2</v>
      </c>
      <c r="I62" s="9"/>
      <c r="J62" s="9"/>
      <c r="K62" s="9">
        <v>2.5940319772294419E-2</v>
      </c>
      <c r="L62" s="9"/>
      <c r="M62" s="9">
        <v>8.977428028115849E-3</v>
      </c>
      <c r="N62" s="9"/>
      <c r="O62" s="9"/>
      <c r="P62" s="9">
        <v>0.10606555175291475</v>
      </c>
      <c r="Q62" s="9"/>
      <c r="R62" s="9"/>
      <c r="S62" s="9">
        <v>0.18511696821804252</v>
      </c>
      <c r="T62" s="9">
        <v>0.24382403104201972</v>
      </c>
      <c r="U62" s="9">
        <v>5.1090999999999998E-2</v>
      </c>
      <c r="V62" s="9">
        <v>0.19604904996026087</v>
      </c>
      <c r="W62" s="9"/>
      <c r="X62" s="9">
        <v>9.5499719699414148E-2</v>
      </c>
      <c r="Y62" s="9">
        <v>6.2266793199481085E-2</v>
      </c>
      <c r="Z62" s="9"/>
      <c r="AA62" s="9">
        <v>0.1978798420323814</v>
      </c>
      <c r="AB62" s="9">
        <v>0.23294354233327613</v>
      </c>
      <c r="AC62" s="9">
        <v>0.20180388871781732</v>
      </c>
      <c r="AD62" s="9">
        <v>2.6722240042498072E-2</v>
      </c>
      <c r="AE62" s="9">
        <v>0.10270874129628287</v>
      </c>
      <c r="AF62" s="9">
        <v>0.37352902444313152</v>
      </c>
      <c r="AG62" s="9"/>
      <c r="AH62" s="9">
        <v>0.4296899366571823</v>
      </c>
      <c r="AI62" s="9">
        <v>0.23622079778487534</v>
      </c>
      <c r="AJ62" s="9">
        <v>0.19918813628421117</v>
      </c>
      <c r="AK62" s="9"/>
      <c r="AL62" s="9"/>
      <c r="AM62" s="9"/>
      <c r="AN62" s="9"/>
      <c r="AO62" s="9"/>
      <c r="AP62" s="9"/>
      <c r="AQ62" s="9">
        <v>0.53061150034939875</v>
      </c>
      <c r="AR62" s="9"/>
      <c r="AS62" s="9"/>
      <c r="AT62" s="9">
        <v>0.65479308789222679</v>
      </c>
      <c r="AU62" s="9">
        <v>0.5299091187387136</v>
      </c>
      <c r="AV62" s="9"/>
      <c r="AW62" s="9">
        <v>0.24605513744055177</v>
      </c>
      <c r="AX62" s="9">
        <v>0.53061150034939875</v>
      </c>
      <c r="AY62" s="9"/>
      <c r="AZ62" s="9"/>
      <c r="BA62" s="9">
        <v>5.985544936483788E-2</v>
      </c>
      <c r="BB62" s="9">
        <v>0.31157031039360839</v>
      </c>
      <c r="BC62" s="9">
        <v>0.10556299999999996</v>
      </c>
      <c r="BH62" s="62"/>
      <c r="BI62" s="62"/>
    </row>
    <row r="63" spans="1:64" ht="18">
      <c r="A63" s="23" t="s">
        <v>430</v>
      </c>
      <c r="B63" s="9">
        <v>0.72985400000000111</v>
      </c>
      <c r="C63" s="9">
        <v>1.3871502113630942</v>
      </c>
      <c r="D63" s="9">
        <v>1.024961040533086</v>
      </c>
      <c r="E63" s="9">
        <v>0.67944797423155445</v>
      </c>
      <c r="F63" s="9">
        <v>1.4275695815009071</v>
      </c>
      <c r="G63" s="9">
        <v>2.0724019396474511</v>
      </c>
      <c r="H63" s="9">
        <v>1.1490843678568077</v>
      </c>
      <c r="I63" s="9"/>
      <c r="J63" s="9"/>
      <c r="K63" s="9">
        <v>0.46922109143664881</v>
      </c>
      <c r="L63" s="9"/>
      <c r="M63" s="9">
        <v>0.12567443516483467</v>
      </c>
      <c r="N63" s="9"/>
      <c r="O63" s="9"/>
      <c r="P63" s="9">
        <v>0.23660298988806608</v>
      </c>
      <c r="Q63" s="9"/>
      <c r="R63" s="9"/>
      <c r="S63" s="9">
        <v>0.57024693327210507</v>
      </c>
      <c r="T63" s="9">
        <v>1.1512552630635149</v>
      </c>
      <c r="U63" s="9">
        <v>0.33610499999999988</v>
      </c>
      <c r="V63" s="9">
        <v>0.39803795698226707</v>
      </c>
      <c r="W63" s="9"/>
      <c r="X63" s="9">
        <v>0.35617714064165701</v>
      </c>
      <c r="Y63" s="9">
        <v>0.26311485215395952</v>
      </c>
      <c r="Z63" s="9"/>
      <c r="AA63" s="9">
        <v>0.47628107749878135</v>
      </c>
      <c r="AB63" s="9">
        <v>0.48422093383354742</v>
      </c>
      <c r="AC63" s="9">
        <v>0.42752702306828844</v>
      </c>
      <c r="AD63" s="9">
        <v>0.25569136866151754</v>
      </c>
      <c r="AE63" s="9">
        <v>0.14636332266733434</v>
      </c>
      <c r="AF63" s="9">
        <v>0.54850223030651668</v>
      </c>
      <c r="AG63" s="9"/>
      <c r="AH63" s="9">
        <v>0.9445668432519525</v>
      </c>
      <c r="AI63" s="9">
        <v>0.33822888036092386</v>
      </c>
      <c r="AJ63" s="9">
        <v>0.44272195848126905</v>
      </c>
      <c r="AK63" s="9"/>
      <c r="AL63" s="9"/>
      <c r="AM63" s="9"/>
      <c r="AN63" s="9"/>
      <c r="AO63" s="9">
        <v>0.6188655117487164</v>
      </c>
      <c r="AP63" s="9"/>
      <c r="AQ63" s="9">
        <v>2.0231489987468927</v>
      </c>
      <c r="AR63" s="9"/>
      <c r="AS63" s="9"/>
      <c r="AT63" s="9">
        <v>1.1521148307842468</v>
      </c>
      <c r="AU63" s="9">
        <v>1.274396170470014</v>
      </c>
      <c r="AV63" s="9"/>
      <c r="AW63" s="9">
        <v>1.6502700571723219</v>
      </c>
      <c r="AX63" s="9">
        <v>2.0231489987468927</v>
      </c>
      <c r="AY63" s="9"/>
      <c r="AZ63" s="9"/>
      <c r="BA63" s="9">
        <v>0.11115554667022033</v>
      </c>
      <c r="BB63" s="9">
        <v>0.72487494903079841</v>
      </c>
      <c r="BC63" s="9">
        <v>8.0247000000000401E-2</v>
      </c>
      <c r="BI63" s="62"/>
    </row>
    <row r="64" spans="1:64" ht="18">
      <c r="A64" s="8" t="s">
        <v>435</v>
      </c>
      <c r="B64" s="9">
        <v>3.7163057716705694E-2</v>
      </c>
      <c r="C64" s="9">
        <v>1.2561176934197797</v>
      </c>
      <c r="D64" s="9">
        <v>0.67972033297653722</v>
      </c>
      <c r="E64" s="9">
        <v>0.85161189124430037</v>
      </c>
      <c r="F64" s="9">
        <v>0.60720323510397423</v>
      </c>
      <c r="G64" s="9">
        <v>0.83880433033330082</v>
      </c>
      <c r="H64" s="9">
        <v>1.1955707912228282</v>
      </c>
      <c r="I64" s="9"/>
      <c r="J64" s="9"/>
      <c r="K64" s="9">
        <v>0.86446642635815474</v>
      </c>
      <c r="L64" s="9"/>
      <c r="M64" s="9">
        <v>0.40596230791788934</v>
      </c>
      <c r="N64" s="9"/>
      <c r="O64" s="9"/>
      <c r="P64" s="9">
        <v>0.98869224824373747</v>
      </c>
      <c r="Q64" s="56"/>
      <c r="R64" s="9"/>
      <c r="S64" s="9">
        <v>0.24263035499541891</v>
      </c>
      <c r="T64" s="9">
        <v>1.3050453409951446</v>
      </c>
      <c r="U64" s="9">
        <v>0.52981504009280433</v>
      </c>
      <c r="V64" s="9">
        <v>0.95635767534505012</v>
      </c>
      <c r="W64" s="56"/>
      <c r="X64" s="9">
        <v>0.21237502637741071</v>
      </c>
      <c r="Y64" s="9">
        <v>0.34674503535375878</v>
      </c>
      <c r="Z64" s="9"/>
      <c r="AA64" s="9">
        <v>1.4701663757033638</v>
      </c>
      <c r="AB64" s="9">
        <v>0.4687289155272979</v>
      </c>
      <c r="AC64" s="9">
        <v>1.7870569117427137</v>
      </c>
      <c r="AD64" s="9">
        <v>0.14537802033080852</v>
      </c>
      <c r="AE64" s="9">
        <v>0.7031316427625095</v>
      </c>
      <c r="AF64" s="9">
        <v>0.55000361010900989</v>
      </c>
      <c r="AG64" s="56"/>
      <c r="AH64" s="9">
        <v>0.8498567145411412</v>
      </c>
      <c r="AI64" s="9">
        <v>0.64419163363805676</v>
      </c>
      <c r="AJ64" s="9">
        <v>1.2256904305001088</v>
      </c>
      <c r="AK64" s="56"/>
      <c r="AL64" s="9"/>
      <c r="AM64" s="56"/>
      <c r="AN64" s="56"/>
      <c r="AO64" s="9">
        <v>0.37078235717918995</v>
      </c>
      <c r="AP64" s="9"/>
      <c r="AQ64" s="9">
        <v>0.96609227882280257</v>
      </c>
      <c r="AR64" s="9"/>
      <c r="AS64" s="9"/>
      <c r="AT64" s="9">
        <v>3.0647668930652534</v>
      </c>
      <c r="AU64" s="9">
        <v>2.3107088790694816</v>
      </c>
      <c r="AV64" s="9"/>
      <c r="AW64" s="9">
        <v>0.93740412246310489</v>
      </c>
      <c r="AX64" s="9">
        <v>0.96609227882280257</v>
      </c>
      <c r="AY64" s="9"/>
      <c r="AZ64" s="9"/>
      <c r="BA64" s="9">
        <v>0.14727148022916359</v>
      </c>
      <c r="BB64" s="9">
        <v>0.44652872936295795</v>
      </c>
      <c r="BC64" s="9">
        <v>0.45319373021933412</v>
      </c>
      <c r="BD64" s="9"/>
    </row>
    <row r="65" spans="1:55">
      <c r="A65" s="23" t="s">
        <v>54</v>
      </c>
      <c r="B65" s="9">
        <v>5.2196999999999993E-2</v>
      </c>
      <c r="C65" s="9">
        <v>3.7446257786622979E-2</v>
      </c>
      <c r="D65" s="9">
        <v>2.7095472307298012E-2</v>
      </c>
      <c r="E65" s="9">
        <v>6.4835623187584263E-2</v>
      </c>
      <c r="F65" s="9">
        <v>6.6698054894176934E-2</v>
      </c>
      <c r="G65" s="9">
        <v>8.2168611131909472E-2</v>
      </c>
      <c r="H65" s="9">
        <v>5.2441264053754051E-2</v>
      </c>
      <c r="I65" s="9"/>
      <c r="J65" s="9"/>
      <c r="K65" s="9">
        <v>9.9968544886212384E-3</v>
      </c>
      <c r="L65" s="9"/>
      <c r="M65" s="9">
        <v>1.2856448839006827E-2</v>
      </c>
      <c r="N65" s="9"/>
      <c r="O65" s="9"/>
      <c r="P65" s="9">
        <v>3.2722604868774409E-2</v>
      </c>
      <c r="Q65" s="9"/>
      <c r="R65" s="9"/>
      <c r="S65" s="9">
        <v>2.7148654549350996E-2</v>
      </c>
      <c r="T65" s="9">
        <v>3.3731592073344023E-2</v>
      </c>
      <c r="U65" s="9">
        <v>4.5609999999999956E-3</v>
      </c>
      <c r="V65" s="9">
        <v>2.5102022760460318E-2</v>
      </c>
      <c r="W65" s="9"/>
      <c r="X65" s="9">
        <v>8.7631243286855256E-3</v>
      </c>
      <c r="Y65" s="9">
        <v>4.5039026732153084E-2</v>
      </c>
      <c r="Z65" s="9"/>
      <c r="AA65" s="9">
        <v>3.2268621317930526E-2</v>
      </c>
      <c r="AB65" s="9">
        <v>2.4147514145944522E-2</v>
      </c>
      <c r="AC65" s="9">
        <v>2.284551137040158E-2</v>
      </c>
      <c r="AD65" s="9">
        <v>1.619664404196814E-2</v>
      </c>
      <c r="AE65" s="9">
        <v>3.1346991618902566E-2</v>
      </c>
      <c r="AF65" s="9">
        <v>2.3315111896579109E-2</v>
      </c>
      <c r="AG65" s="9"/>
      <c r="AH65" s="9">
        <v>2.9376813188619823E-2</v>
      </c>
      <c r="AI65" s="9">
        <v>2.4952608141459328E-2</v>
      </c>
      <c r="AJ65" s="9">
        <v>2.255666183898667E-2</v>
      </c>
      <c r="AK65" s="9"/>
      <c r="AL65" s="9"/>
      <c r="AM65" s="9"/>
      <c r="AN65" s="9"/>
      <c r="AO65" s="9">
        <v>6.9829623069296062E-2</v>
      </c>
      <c r="AP65" s="9"/>
      <c r="AQ65" s="9">
        <v>5.6293046320127375E-2</v>
      </c>
      <c r="AR65" s="9"/>
      <c r="AS65" s="9"/>
      <c r="AT65" s="9">
        <v>0.23096841673430146</v>
      </c>
      <c r="AU65" s="9">
        <v>0.1340190703028489</v>
      </c>
      <c r="AV65" s="9"/>
      <c r="AW65" s="9">
        <v>2.792210291547224E-2</v>
      </c>
      <c r="AX65" s="9">
        <v>5.6293046320127375E-2</v>
      </c>
      <c r="AY65" s="9"/>
      <c r="AZ65" s="9"/>
      <c r="BA65" s="9">
        <v>9.428090415820628E-3</v>
      </c>
      <c r="BB65" s="9">
        <v>4.2192955501092415E-2</v>
      </c>
      <c r="BC65" s="9">
        <v>2.3159999999999847E-3</v>
      </c>
    </row>
    <row r="66" spans="1:55">
      <c r="A66" s="23" t="s">
        <v>55</v>
      </c>
      <c r="B66" s="9"/>
      <c r="C66" s="9">
        <v>7.2221880341071173E-3</v>
      </c>
      <c r="D66" s="9"/>
      <c r="E66" s="9">
        <v>3.8787806673747351E-2</v>
      </c>
      <c r="F66" s="9">
        <v>1.589529794904421E-2</v>
      </c>
      <c r="G66" s="9">
        <v>1.8398000000000022E-2</v>
      </c>
      <c r="H66" s="9"/>
      <c r="I66" s="9"/>
      <c r="J66" s="9"/>
      <c r="K66" s="9"/>
      <c r="L66" s="9"/>
      <c r="M66" s="9">
        <v>4.4160000000000033E-3</v>
      </c>
      <c r="N66" s="9"/>
      <c r="O66" s="9"/>
      <c r="P66" s="9">
        <v>2.4101174148437942E-2</v>
      </c>
      <c r="Q66" s="9"/>
      <c r="R66" s="9"/>
      <c r="S66" s="9">
        <v>3.1308015507214786E-2</v>
      </c>
      <c r="T66" s="9">
        <v>2.434736908656663E-2</v>
      </c>
      <c r="U66" s="9"/>
      <c r="V66" s="9">
        <v>3.6483442102607601E-2</v>
      </c>
      <c r="W66" s="9"/>
      <c r="X66" s="9">
        <v>1.0889444430272928E-4</v>
      </c>
      <c r="Y66" s="9">
        <v>2.2691911073331822E-2</v>
      </c>
      <c r="Z66" s="9"/>
      <c r="AA66" s="9">
        <v>2.1809470605651252E-2</v>
      </c>
      <c r="AB66" s="9">
        <v>2.2116581208676881E-2</v>
      </c>
      <c r="AC66" s="9">
        <v>2.1042348596254205E-2</v>
      </c>
      <c r="AD66" s="9"/>
      <c r="AE66" s="9"/>
      <c r="AF66" s="9">
        <v>1.2623510961693677E-2</v>
      </c>
      <c r="AG66" s="9"/>
      <c r="AH66" s="9">
        <v>2.1605440443323538E-2</v>
      </c>
      <c r="AI66" s="9">
        <v>2.3501772982763063E-2</v>
      </c>
      <c r="AJ66" s="9">
        <v>2.3135414721005627E-2</v>
      </c>
      <c r="AK66" s="9"/>
      <c r="AL66" s="9"/>
      <c r="AM66" s="9"/>
      <c r="AN66" s="9"/>
      <c r="AO66" s="9"/>
      <c r="AP66" s="9"/>
      <c r="AQ66" s="9">
        <v>2.4717534722338314E-2</v>
      </c>
      <c r="AS66" s="9"/>
      <c r="AT66" s="9">
        <v>2.99240973130352E-3</v>
      </c>
      <c r="AU66" s="9">
        <v>3.5723121675215077E-3</v>
      </c>
      <c r="AV66" s="9"/>
      <c r="AW66" s="9">
        <v>1.8493000000000002E-2</v>
      </c>
      <c r="AX66" s="9">
        <v>2.4717534722338314E-2</v>
      </c>
      <c r="AY66" s="9"/>
      <c r="AZ66" s="9"/>
      <c r="BA66" s="9"/>
      <c r="BB66" s="9">
        <v>1.9410762808297882E-2</v>
      </c>
      <c r="BC66" s="9">
        <v>2.6849000000000005E-2</v>
      </c>
    </row>
    <row r="67" spans="1:55">
      <c r="A67" s="23" t="s">
        <v>56</v>
      </c>
      <c r="B67" s="9">
        <v>0.62446199999999941</v>
      </c>
      <c r="C67" s="9">
        <v>1.1691864217860595</v>
      </c>
      <c r="D67" s="9">
        <v>0.46402842796056626</v>
      </c>
      <c r="E67" s="9">
        <v>0.85894351464774776</v>
      </c>
      <c r="F67" s="9">
        <v>0.786573192345973</v>
      </c>
      <c r="G67" s="9">
        <v>1.0415311039749429</v>
      </c>
      <c r="H67" s="9">
        <v>0.91693245507664622</v>
      </c>
      <c r="I67" s="9"/>
      <c r="J67" s="9"/>
      <c r="K67" s="9">
        <v>0.41383788547852113</v>
      </c>
      <c r="L67" s="9"/>
      <c r="M67" s="9">
        <v>0.15291960547293765</v>
      </c>
      <c r="N67" s="9"/>
      <c r="O67" s="9"/>
      <c r="P67" s="9">
        <v>0.40672663235542439</v>
      </c>
      <c r="Q67" s="9"/>
      <c r="R67" s="9"/>
      <c r="S67" s="9">
        <v>0.65497234781764502</v>
      </c>
      <c r="T67" s="9">
        <v>0.60057179626974433</v>
      </c>
      <c r="U67" s="9">
        <v>0.12121899999999997</v>
      </c>
      <c r="V67" s="9">
        <v>0.42168598622385128</v>
      </c>
      <c r="W67" s="9"/>
      <c r="X67" s="9">
        <v>0.55724703287500721</v>
      </c>
      <c r="Y67" s="9">
        <v>0.41100052457029723</v>
      </c>
      <c r="Z67" s="9"/>
      <c r="AA67" s="9">
        <v>0.33031876195027116</v>
      </c>
      <c r="AB67" s="9">
        <v>0.41740799531885014</v>
      </c>
      <c r="AC67" s="9">
        <v>0.43769203319045297</v>
      </c>
      <c r="AD67" s="9">
        <v>7.9468448100836045E-2</v>
      </c>
      <c r="AE67" s="9">
        <v>0.46657141885127218</v>
      </c>
      <c r="AF67" s="9">
        <v>1.0745030770849087</v>
      </c>
      <c r="AG67" s="9"/>
      <c r="AH67" s="9">
        <v>0.579170676744303</v>
      </c>
      <c r="AI67" s="9">
        <v>0.30234150848850078</v>
      </c>
      <c r="AJ67" s="9">
        <v>0.51632517094125896</v>
      </c>
      <c r="AK67" s="9"/>
      <c r="AL67" s="9"/>
      <c r="AM67" s="9"/>
      <c r="AN67" s="9"/>
      <c r="AO67" s="9">
        <v>0.47475007867508556</v>
      </c>
      <c r="AP67" s="9"/>
      <c r="AQ67" s="9">
        <v>1.6873034624576118</v>
      </c>
      <c r="AR67" s="9"/>
      <c r="AS67" s="9"/>
      <c r="AT67" s="9">
        <v>2.1395934129520953</v>
      </c>
      <c r="AU67" s="9">
        <v>1.5218151868638985</v>
      </c>
      <c r="AV67" s="9"/>
      <c r="AW67" s="9">
        <v>1.4852027590402905</v>
      </c>
      <c r="AX67" s="9">
        <v>1.6873034624576118</v>
      </c>
      <c r="AY67" s="9"/>
      <c r="AZ67" s="9"/>
      <c r="BA67" s="9">
        <v>0.214165045389452</v>
      </c>
      <c r="BB67" s="9">
        <v>0.50608550395695151</v>
      </c>
      <c r="BC67" s="9">
        <v>0.20498699999999559</v>
      </c>
    </row>
    <row r="68" spans="1:55">
      <c r="A68" s="23" t="s">
        <v>57</v>
      </c>
      <c r="B68" s="9">
        <v>0.61620699999999928</v>
      </c>
      <c r="C68" s="9">
        <v>0.53596967549998153</v>
      </c>
      <c r="D68" s="9">
        <v>0.13163156765592821</v>
      </c>
      <c r="E68" s="9">
        <v>0.55856016310860923</v>
      </c>
      <c r="F68" s="9">
        <v>0.60347679930953924</v>
      </c>
      <c r="G68" s="9">
        <v>0.78068625426294291</v>
      </c>
      <c r="H68" s="9">
        <v>0.48891351730399146</v>
      </c>
      <c r="I68" s="9"/>
      <c r="J68" s="9"/>
      <c r="K68" s="9">
        <v>0.4236004409545493</v>
      </c>
      <c r="L68" s="9"/>
      <c r="M68" s="9">
        <v>0.26411444491498531</v>
      </c>
      <c r="N68" s="9"/>
      <c r="O68" s="9"/>
      <c r="P68" s="9">
        <v>0.23416685195110865</v>
      </c>
      <c r="Q68" s="9"/>
      <c r="R68" s="9"/>
      <c r="S68" s="9">
        <v>0.75762932794025639</v>
      </c>
      <c r="T68" s="9">
        <v>0.23329357768747519</v>
      </c>
      <c r="U68" s="9">
        <v>0.21106799999999737</v>
      </c>
      <c r="V68" s="9">
        <v>0.17745721165006895</v>
      </c>
      <c r="W68" s="9"/>
      <c r="X68" s="9">
        <v>0.23354740079835387</v>
      </c>
      <c r="Y68" s="9">
        <v>0.57190513689982403</v>
      </c>
      <c r="Z68" s="9"/>
      <c r="AA68" s="9">
        <v>0.67006843224924706</v>
      </c>
      <c r="AB68" s="9">
        <v>0.22657592478640817</v>
      </c>
      <c r="AC68" s="9">
        <v>0.18823625243555728</v>
      </c>
      <c r="AD68" s="9">
        <v>7.5047303168659346E-2</v>
      </c>
      <c r="AE68" s="9">
        <v>0.65733468559698716</v>
      </c>
      <c r="AF68" s="9">
        <v>0.20492237490571918</v>
      </c>
      <c r="AG68" s="9"/>
      <c r="AH68" s="9">
        <v>1.6444001111188631</v>
      </c>
      <c r="AI68" s="9">
        <v>0.33989782378274319</v>
      </c>
      <c r="AJ68" s="9">
        <v>0.27405714048154578</v>
      </c>
      <c r="AK68" s="9"/>
      <c r="AL68" s="9"/>
      <c r="AM68" s="9"/>
      <c r="AN68" s="9"/>
      <c r="AO68" s="9">
        <v>0.17630434796680608</v>
      </c>
      <c r="AP68" s="9"/>
      <c r="AQ68" s="9">
        <v>0.19861067192031895</v>
      </c>
      <c r="AR68" s="9"/>
      <c r="AS68" s="9"/>
      <c r="AT68" s="9">
        <v>1.9254687918378306</v>
      </c>
      <c r="AU68" s="9">
        <v>1.6616574079748214</v>
      </c>
      <c r="AV68" s="9"/>
      <c r="AW68" s="9">
        <v>0.31240973430345709</v>
      </c>
      <c r="AX68" s="9">
        <v>0.19861067192031895</v>
      </c>
      <c r="AY68" s="9"/>
      <c r="AZ68" s="9"/>
      <c r="BA68" s="9">
        <v>0.29679772386069553</v>
      </c>
      <c r="BB68" s="9">
        <v>0.66191884643471832</v>
      </c>
      <c r="BC68" s="9">
        <v>0.22310999999999126</v>
      </c>
    </row>
    <row r="69" spans="1:55" ht="18">
      <c r="A69" s="23" t="s">
        <v>431</v>
      </c>
      <c r="B69" s="9">
        <v>0.11950699999999954</v>
      </c>
      <c r="C69" s="9">
        <v>3.5047190408869514E-2</v>
      </c>
      <c r="D69" s="9">
        <v>4.2142069178751282E-2</v>
      </c>
      <c r="E69" s="9">
        <v>0.10222023380277435</v>
      </c>
      <c r="F69" s="9">
        <v>0.13342147918032754</v>
      </c>
      <c r="G69" s="9">
        <v>9.6618699312380943E-2</v>
      </c>
      <c r="H69" s="9">
        <v>0.10551133888302691</v>
      </c>
      <c r="I69" s="9"/>
      <c r="J69" s="9"/>
      <c r="K69" s="9">
        <v>6.3135670598235466E-2</v>
      </c>
      <c r="L69" s="9"/>
      <c r="M69" s="9">
        <v>2.0820994836942809E-2</v>
      </c>
      <c r="N69" s="9"/>
      <c r="O69" s="9"/>
      <c r="P69" s="9">
        <v>4.9657100666352177E-2</v>
      </c>
      <c r="Q69" s="9"/>
      <c r="R69" s="9"/>
      <c r="S69" s="9">
        <v>6.1329265332628967E-2</v>
      </c>
      <c r="T69" s="9">
        <v>3.308850614508882E-2</v>
      </c>
      <c r="U69" s="9">
        <v>2.643100000000001E-2</v>
      </c>
      <c r="V69" s="9">
        <v>4.9966012644152007E-2</v>
      </c>
      <c r="W69" s="9"/>
      <c r="X69" s="9">
        <v>4.0737902200121516E-2</v>
      </c>
      <c r="Y69" s="9">
        <v>7.3178004499511964E-2</v>
      </c>
      <c r="Z69" s="9"/>
      <c r="AA69" s="9">
        <v>6.7553413411611446E-2</v>
      </c>
      <c r="AB69" s="9">
        <v>2.7762826767504221E-2</v>
      </c>
      <c r="AC69" s="9">
        <v>4.6237153426846575E-2</v>
      </c>
      <c r="AD69" s="9">
        <v>4.67164239498987E-3</v>
      </c>
      <c r="AE69" s="9">
        <v>8.4471887883879326E-2</v>
      </c>
      <c r="AF69" s="9">
        <v>1.6720281185957978E-2</v>
      </c>
      <c r="AG69" s="9"/>
      <c r="AH69" s="9">
        <v>7.6211795717015529E-2</v>
      </c>
      <c r="AI69" s="9">
        <v>3.9249073822427538E-2</v>
      </c>
      <c r="AJ69" s="9">
        <v>5.88238732407175E-2</v>
      </c>
      <c r="AK69" s="9"/>
      <c r="AL69" s="9"/>
      <c r="AM69" s="9"/>
      <c r="AN69" s="9"/>
      <c r="AO69" s="9">
        <v>0.13218088482076359</v>
      </c>
      <c r="AP69" s="9"/>
      <c r="AQ69" s="9">
        <v>3.9455606129421061E-2</v>
      </c>
      <c r="AR69" s="9"/>
      <c r="AS69" s="9"/>
      <c r="AT69" s="9">
        <v>0.11947632174200853</v>
      </c>
      <c r="AU69" s="9">
        <v>0.15218344933152228</v>
      </c>
      <c r="AV69" s="9"/>
      <c r="AW69" s="9">
        <v>5.4766650003040339E-2</v>
      </c>
      <c r="AX69" s="9">
        <v>3.9455606129421061E-2</v>
      </c>
      <c r="AY69" s="9"/>
      <c r="AZ69" s="9"/>
      <c r="BA69" s="9">
        <v>3.2683350787008777E-2</v>
      </c>
      <c r="BB69" s="9">
        <v>8.1185122833358478E-2</v>
      </c>
      <c r="BC69" s="9">
        <v>5.015900000000003E-2</v>
      </c>
    </row>
    <row r="70" spans="1:55" ht="18">
      <c r="A70" s="23" t="s">
        <v>432</v>
      </c>
      <c r="B70" s="9">
        <v>5.6179999999999997E-3</v>
      </c>
      <c r="C70" s="9">
        <v>5.4238930642318385E-3</v>
      </c>
      <c r="D70" s="9">
        <v>4.4367781102958017E-3</v>
      </c>
      <c r="E70" s="9">
        <v>1.1590989625126747E-2</v>
      </c>
      <c r="F70" s="9">
        <v>3.641244552194881E-3</v>
      </c>
      <c r="G70" s="9">
        <v>4.8064868922007859E-3</v>
      </c>
      <c r="H70" s="9">
        <v>5.9773229863655025E-3</v>
      </c>
      <c r="I70" s="9"/>
      <c r="J70" s="9"/>
      <c r="K70" s="9">
        <v>3.3183551516108425E-2</v>
      </c>
      <c r="L70" s="9"/>
      <c r="M70" s="9">
        <v>7.9728100441437831E-4</v>
      </c>
      <c r="N70" s="9"/>
      <c r="O70" s="9"/>
      <c r="P70" s="9">
        <v>6.3911592073614366E-3</v>
      </c>
      <c r="Q70" s="9"/>
      <c r="R70" s="9"/>
      <c r="S70" s="9"/>
      <c r="T70" s="9">
        <v>9.9380798999990656E-3</v>
      </c>
      <c r="U70" s="9"/>
      <c r="V70" s="9"/>
      <c r="W70" s="9"/>
      <c r="X70" s="9">
        <v>1.060660171779821E-3</v>
      </c>
      <c r="Y70" s="9">
        <v>1.7985679110370685E-3</v>
      </c>
      <c r="Z70" s="9"/>
      <c r="AA70" s="9">
        <v>5.4167160124931786E-3</v>
      </c>
      <c r="AB70" s="9">
        <v>4.4403407664782872E-3</v>
      </c>
      <c r="AC70" s="9">
        <v>4.7722117780372945E-3</v>
      </c>
      <c r="AD70" s="9"/>
      <c r="AE70" s="9"/>
      <c r="AF70" s="9">
        <v>2.9936676084695844E-3</v>
      </c>
      <c r="AG70" s="9"/>
      <c r="AH70" s="9">
        <v>7.3342194490126885E-3</v>
      </c>
      <c r="AI70" s="9">
        <v>3.2607749172895214E-3</v>
      </c>
      <c r="AJ70" s="9">
        <v>6.9539777266124604E-3</v>
      </c>
      <c r="AK70" s="9"/>
      <c r="AL70" s="9"/>
      <c r="AM70" s="9"/>
      <c r="AN70" s="9"/>
      <c r="AO70" s="9"/>
      <c r="AP70" s="9"/>
      <c r="AQ70" s="9">
        <v>3.000130663821161E-3</v>
      </c>
      <c r="AR70" s="9"/>
      <c r="AS70" s="9"/>
      <c r="AT70" s="9">
        <v>1.2353793051124015E-2</v>
      </c>
      <c r="AU70" s="9">
        <v>1.7100000000000014E-3</v>
      </c>
      <c r="AV70" s="9"/>
      <c r="AW70" s="9">
        <v>3.1976651203999189E-3</v>
      </c>
      <c r="AX70" s="9">
        <v>3.000130663821161E-3</v>
      </c>
      <c r="AY70" s="9"/>
      <c r="AZ70" s="9"/>
      <c r="BA70" s="9"/>
      <c r="BB70" s="9">
        <v>4.9834718058799129E-3</v>
      </c>
      <c r="BC70" s="9">
        <v>1.1979999999999994E-3</v>
      </c>
    </row>
    <row r="71" spans="1:55">
      <c r="BC71" s="9"/>
    </row>
    <row r="72" spans="1:55" ht="18">
      <c r="A72" s="8" t="s">
        <v>436</v>
      </c>
      <c r="B72" s="9">
        <v>0.80843325125844356</v>
      </c>
      <c r="C72" s="9">
        <v>1.3620166395418642</v>
      </c>
      <c r="D72" s="9">
        <v>0.67365873791791808</v>
      </c>
      <c r="E72" s="9">
        <v>0.99508787960786971</v>
      </c>
      <c r="F72" s="9">
        <v>0.52471574662293063</v>
      </c>
      <c r="G72" s="9">
        <v>0.91156333423757874</v>
      </c>
      <c r="H72" s="9">
        <v>1.1794556670341827</v>
      </c>
      <c r="I72" s="9"/>
      <c r="J72" s="9"/>
      <c r="K72" s="9">
        <v>1.0118060789992964</v>
      </c>
      <c r="L72" s="9"/>
      <c r="M72" s="9">
        <v>0.29988668779980537</v>
      </c>
      <c r="N72" s="9"/>
      <c r="O72" s="9"/>
      <c r="P72" s="9">
        <v>1.0976165464384902</v>
      </c>
      <c r="Q72" s="9"/>
      <c r="R72" s="9"/>
      <c r="S72" s="9">
        <v>0.35218529254481795</v>
      </c>
      <c r="T72" s="9">
        <v>1.1557400302844483</v>
      </c>
      <c r="U72" s="9">
        <v>0.44539845791523835</v>
      </c>
      <c r="V72" s="9">
        <v>1.1153275856778719</v>
      </c>
      <c r="W72" s="9"/>
      <c r="X72" s="9">
        <v>0.2080630683491094</v>
      </c>
      <c r="Y72" s="9">
        <v>0.43678344369096772</v>
      </c>
      <c r="Z72" s="9"/>
      <c r="AA72" s="9">
        <v>1.7759368417184558</v>
      </c>
      <c r="AB72" s="9">
        <v>0.53158037962797777</v>
      </c>
      <c r="AC72" s="9">
        <v>2.1668317810079563</v>
      </c>
      <c r="AD72" s="9">
        <v>0.23841678228212315</v>
      </c>
      <c r="AE72" s="9">
        <v>1.0307528664173213</v>
      </c>
      <c r="AF72" s="9">
        <v>1.7491080389897009</v>
      </c>
      <c r="AG72" s="9"/>
      <c r="AH72" s="9">
        <v>0.44546049697074164</v>
      </c>
      <c r="AI72" s="9">
        <v>0.68215996231913789</v>
      </c>
      <c r="AJ72" s="9">
        <v>1.4155200146550313</v>
      </c>
      <c r="AK72" s="9"/>
      <c r="AL72" s="9"/>
      <c r="AM72" s="9"/>
      <c r="AN72" s="9"/>
      <c r="AO72" s="9">
        <v>1.2592284171211112</v>
      </c>
      <c r="AP72" s="9"/>
      <c r="AQ72" s="9">
        <v>1.6506444773775282</v>
      </c>
      <c r="AR72" s="9"/>
      <c r="AS72" s="9"/>
      <c r="AT72" s="9">
        <v>2.0517885755669152</v>
      </c>
      <c r="AU72" s="9">
        <v>1.0320144362521242</v>
      </c>
      <c r="AV72" s="9"/>
      <c r="AW72" s="9">
        <v>2.2132467568175866</v>
      </c>
      <c r="AX72" s="9">
        <v>1.6506444773775282</v>
      </c>
      <c r="AY72" s="9"/>
      <c r="AZ72" s="9"/>
      <c r="BA72" s="9"/>
      <c r="BB72" s="9">
        <v>1.1341378563768043</v>
      </c>
      <c r="BC72" s="9">
        <v>0.50921467913819307</v>
      </c>
    </row>
    <row r="73" spans="1:55">
      <c r="A73" s="8" t="s">
        <v>53</v>
      </c>
      <c r="B73" s="9">
        <v>3.7163057716705694E-2</v>
      </c>
      <c r="C73" s="9">
        <v>1.2561176934197797</v>
      </c>
      <c r="D73" s="9">
        <v>0.67972033297653722</v>
      </c>
      <c r="E73" s="9">
        <v>0.85161189124430037</v>
      </c>
      <c r="F73" s="9">
        <v>0.60720323510397423</v>
      </c>
      <c r="G73" s="9">
        <v>0.83880433033330082</v>
      </c>
      <c r="H73" s="9">
        <v>1.1955707912228282</v>
      </c>
      <c r="I73" s="9"/>
      <c r="J73" s="9"/>
      <c r="K73" s="9">
        <v>0.86446642635815474</v>
      </c>
      <c r="L73" s="9"/>
      <c r="M73" s="9">
        <v>0.40596230791788934</v>
      </c>
      <c r="N73" s="9"/>
      <c r="O73" s="9"/>
      <c r="P73" s="9">
        <v>0.98869224824373747</v>
      </c>
      <c r="Q73" s="9"/>
      <c r="R73" s="9"/>
      <c r="S73" s="9">
        <v>0.24263035499541891</v>
      </c>
      <c r="T73" s="9">
        <v>1.3050453409951446</v>
      </c>
      <c r="U73" s="9">
        <v>0.52981504009280433</v>
      </c>
      <c r="V73" s="9">
        <v>0.95635767534505012</v>
      </c>
      <c r="W73" s="9"/>
      <c r="X73" s="9">
        <v>0.21237502637741071</v>
      </c>
      <c r="Y73" s="9">
        <v>0.34674503535375878</v>
      </c>
      <c r="Z73" s="9"/>
      <c r="AA73" s="9">
        <v>1.4701663757033638</v>
      </c>
      <c r="AB73" s="9">
        <v>0.4687289155272979</v>
      </c>
      <c r="AC73" s="9">
        <v>1.7870569117427137</v>
      </c>
      <c r="AD73" s="9">
        <v>0.14537802033080852</v>
      </c>
      <c r="AE73" s="9">
        <v>0.7031316427625095</v>
      </c>
      <c r="AF73" s="9">
        <v>0.55000361010900989</v>
      </c>
      <c r="AG73" s="9"/>
      <c r="AH73" s="9">
        <v>0.8498567145411412</v>
      </c>
      <c r="AI73" s="9">
        <v>0.64419163363805676</v>
      </c>
      <c r="AJ73" s="9">
        <v>1.2256904305001088</v>
      </c>
      <c r="AK73" s="9"/>
      <c r="AL73" s="9"/>
      <c r="AM73" s="9"/>
      <c r="AN73" s="9"/>
      <c r="AO73" s="9">
        <v>1.5034789657830554</v>
      </c>
      <c r="AP73" s="9"/>
      <c r="AQ73" s="9">
        <v>0.96609227882280257</v>
      </c>
      <c r="AR73" s="9"/>
      <c r="AS73" s="9"/>
      <c r="AT73" s="9">
        <v>3.0647668930652534</v>
      </c>
      <c r="AU73" s="9">
        <v>2.3107088790694816</v>
      </c>
      <c r="AV73" s="9"/>
      <c r="AW73" s="9">
        <v>0.93740412246310489</v>
      </c>
      <c r="AX73" s="9">
        <v>0.96609227882280257</v>
      </c>
      <c r="AY73" s="9"/>
      <c r="AZ73" s="9"/>
      <c r="BA73" s="9">
        <v>0.14727148022916359</v>
      </c>
      <c r="BB73" s="9">
        <v>0.44652872936295795</v>
      </c>
      <c r="BC73" s="9">
        <v>0.77879268413660174</v>
      </c>
    </row>
    <row r="74" spans="1:55">
      <c r="A74" s="8" t="s">
        <v>58</v>
      </c>
      <c r="B74" s="9">
        <v>0.53318732499704424</v>
      </c>
      <c r="C74" s="9">
        <v>3.7705069306702348</v>
      </c>
      <c r="D74" s="9">
        <v>1.7828842192955041</v>
      </c>
      <c r="E74" s="9">
        <v>2.2340435895025692</v>
      </c>
      <c r="F74" s="9">
        <v>2.2093147533554061</v>
      </c>
      <c r="G74" s="9">
        <v>2.2718461891113924</v>
      </c>
      <c r="H74" s="9">
        <v>1.7403500924039921</v>
      </c>
      <c r="I74" s="9"/>
      <c r="J74" s="9"/>
      <c r="K74" s="9">
        <v>3.1014614107862255</v>
      </c>
      <c r="L74" s="9"/>
      <c r="M74" s="9">
        <v>1.3674521109135493</v>
      </c>
      <c r="N74" s="9"/>
      <c r="O74" s="9"/>
      <c r="P74" s="9">
        <v>3.0166559193179201</v>
      </c>
      <c r="Q74" s="9"/>
      <c r="R74" s="9"/>
      <c r="S74" s="9">
        <v>0.56960208193533768</v>
      </c>
      <c r="T74" s="9">
        <v>4.0393153767280916</v>
      </c>
      <c r="U74" s="9">
        <v>1.5669506977551748</v>
      </c>
      <c r="V74" s="9">
        <v>2.9499975083695467</v>
      </c>
      <c r="W74" s="9"/>
      <c r="X74" s="9">
        <v>0.55681094301710754</v>
      </c>
      <c r="Y74" s="9">
        <v>1.126484585664973</v>
      </c>
      <c r="Z74" s="9"/>
      <c r="AA74" s="9">
        <v>4.2657482236074102</v>
      </c>
      <c r="AB74" s="9">
        <v>1.4943657683777287</v>
      </c>
      <c r="AC74" s="9">
        <v>5.3337348164181773</v>
      </c>
      <c r="AD74" s="9">
        <v>0.38413662547402022</v>
      </c>
      <c r="AE74" s="9">
        <v>2.0222546467045466</v>
      </c>
      <c r="AF74" s="9">
        <v>1.7443639835094584</v>
      </c>
      <c r="AG74" s="9"/>
      <c r="AH74" s="9">
        <v>2.2322057807389051</v>
      </c>
      <c r="AI74" s="9">
        <v>2.0275548459406472</v>
      </c>
      <c r="AJ74" s="9">
        <v>3.6777359023964244</v>
      </c>
      <c r="AK74" s="9"/>
      <c r="AL74" s="9"/>
      <c r="AM74" s="9"/>
      <c r="AN74" s="9"/>
      <c r="AO74" s="9">
        <v>5.1331474688616643</v>
      </c>
      <c r="AP74" s="9"/>
      <c r="AQ74" s="9">
        <v>3.9101096982915835</v>
      </c>
      <c r="AR74" s="9"/>
      <c r="AS74" s="9"/>
      <c r="AT74" s="9">
        <v>9.2879186399458966</v>
      </c>
      <c r="AU74" s="9">
        <v>7.1378267817924952</v>
      </c>
      <c r="AV74" s="9"/>
      <c r="AW74" s="9">
        <v>1.5848948565439043</v>
      </c>
      <c r="AX74" s="9">
        <v>3.9101096982915835</v>
      </c>
      <c r="AY74" s="9"/>
      <c r="AZ74" s="9"/>
      <c r="BA74" s="9">
        <v>0.29124070116403888</v>
      </c>
      <c r="BB74" s="9">
        <v>1.2735542869948793</v>
      </c>
      <c r="BC74" s="9">
        <v>3.0447483917906157</v>
      </c>
    </row>
    <row r="75" spans="1:5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row>
    <row r="76" spans="1:55">
      <c r="A76" s="16" t="s">
        <v>114</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row>
    <row r="77" spans="1:55">
      <c r="A77" s="16" t="s">
        <v>115</v>
      </c>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row>
    <row r="78" spans="1:55" ht="18">
      <c r="A78" s="38" t="s">
        <v>433</v>
      </c>
    </row>
    <row r="79" spans="1:55" ht="18">
      <c r="A79" s="38" t="s">
        <v>434</v>
      </c>
    </row>
    <row r="80" spans="1:55">
      <c r="A80" s="16" t="s">
        <v>155</v>
      </c>
    </row>
    <row r="95" spans="63:63">
      <c r="BK95" s="62"/>
    </row>
    <row r="96" spans="63:63">
      <c r="BK96" s="62"/>
    </row>
    <row r="97" spans="60:63">
      <c r="BK97" s="62"/>
    </row>
    <row r="105" spans="60:63">
      <c r="BH105" s="62"/>
    </row>
    <row r="106" spans="60:63">
      <c r="BH106" s="62"/>
    </row>
    <row r="108" spans="60:63">
      <c r="BH108" s="62"/>
    </row>
    <row r="109" spans="60:63">
      <c r="BH109" s="62"/>
    </row>
    <row r="110" spans="60:63">
      <c r="BH110" s="62"/>
    </row>
    <row r="112" spans="60:63">
      <c r="BH112" s="62"/>
    </row>
    <row r="113" spans="60:60">
      <c r="BH113" s="62"/>
    </row>
  </sheetData>
  <sortState xmlns:xlrd2="http://schemas.microsoft.com/office/spreadsheetml/2017/richdata2" ref="BH9:BK92">
    <sortCondition ref="BK9:BK92"/>
  </sortState>
  <mergeCells count="5">
    <mergeCell ref="BA4:BC4"/>
    <mergeCell ref="K4:M4"/>
    <mergeCell ref="B3:AM3"/>
    <mergeCell ref="B2:BC2"/>
    <mergeCell ref="AO3:B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5BB47-2BE9-D141-BA5B-5833BE088537}">
  <dimension ref="A1:BC107"/>
  <sheetViews>
    <sheetView topLeftCell="H1" zoomScaleNormal="100" workbookViewId="0">
      <pane ySplit="5" topLeftCell="A6" activePane="bottomLeft" state="frozen"/>
      <selection pane="bottomLeft" activeCell="V4" sqref="V4:X4"/>
    </sheetView>
  </sheetViews>
  <sheetFormatPr baseColWidth="10" defaultRowHeight="16"/>
  <cols>
    <col min="1" max="1" width="14.83203125" style="8" customWidth="1"/>
    <col min="2" max="9" width="12" style="8" customWidth="1"/>
    <col min="10" max="10" width="1.83203125" style="8" customWidth="1"/>
    <col min="11" max="11" width="9.5" style="8" bestFit="1" customWidth="1"/>
    <col min="12" max="12" width="12" style="8" bestFit="1" customWidth="1"/>
    <col min="13" max="13" width="9.5" style="8" bestFit="1" customWidth="1"/>
    <col min="14" max="14" width="12.6640625" style="8" bestFit="1" customWidth="1"/>
    <col min="15" max="15" width="1.83203125" style="8" customWidth="1"/>
    <col min="16" max="16" width="11.83203125" style="8" bestFit="1" customWidth="1"/>
    <col min="17" max="17" width="1.83203125" style="8" customWidth="1"/>
    <col min="18" max="18" width="11.5" style="8" bestFit="1" customWidth="1"/>
    <col min="19" max="19" width="1.83203125" style="8" customWidth="1"/>
    <col min="20" max="20" width="13.83203125" style="8" bestFit="1" customWidth="1"/>
    <col min="21" max="21" width="1.83203125" style="8" customWidth="1"/>
    <col min="22" max="22" width="12.1640625" style="8" customWidth="1"/>
    <col min="23" max="23" width="13.5" style="8" customWidth="1"/>
    <col min="24" max="24" width="11.5" style="8" bestFit="1" customWidth="1"/>
    <col min="25" max="25" width="1.83203125" style="8" customWidth="1"/>
    <col min="26" max="26" width="11.83203125" style="8" customWidth="1"/>
    <col min="27" max="27" width="11.6640625" style="8" customWidth="1"/>
    <col min="28" max="29" width="11" style="8" customWidth="1"/>
    <col min="30" max="30" width="21.1640625" style="8" bestFit="1" customWidth="1"/>
    <col min="31" max="31" width="21.1640625" style="46" bestFit="1" customWidth="1"/>
    <col min="32" max="16384" width="10.83203125" style="8"/>
  </cols>
  <sheetData>
    <row r="1" spans="1:55" s="11" customFormat="1" ht="17" thickBot="1">
      <c r="A1" s="77" t="s">
        <v>536</v>
      </c>
      <c r="B1" s="78"/>
      <c r="C1" s="78"/>
      <c r="D1" s="78"/>
      <c r="E1" s="78"/>
      <c r="F1" s="78"/>
      <c r="G1" s="78"/>
      <c r="H1" s="78"/>
      <c r="I1" s="78"/>
      <c r="J1" s="78"/>
      <c r="K1" s="38"/>
      <c r="L1" s="38"/>
      <c r="M1" s="16"/>
      <c r="N1" s="38"/>
      <c r="O1" s="78"/>
      <c r="P1" s="78"/>
      <c r="Q1" s="78"/>
      <c r="R1" s="78"/>
      <c r="S1" s="78"/>
      <c r="T1" s="78"/>
      <c r="U1" s="78"/>
      <c r="V1" s="78"/>
      <c r="W1" s="78"/>
      <c r="X1" s="78"/>
      <c r="Y1" s="78"/>
      <c r="Z1" s="78"/>
      <c r="AA1" s="78"/>
      <c r="AB1" s="78"/>
      <c r="AC1" s="78"/>
      <c r="AD1" s="78"/>
      <c r="AE1" s="78"/>
    </row>
    <row r="2" spans="1:55" s="11" customFormat="1">
      <c r="A2" s="128"/>
      <c r="B2" s="186" t="s">
        <v>96</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row>
    <row r="3" spans="1:55" s="11" customFormat="1">
      <c r="B3" s="192" t="s">
        <v>0</v>
      </c>
      <c r="C3" s="192"/>
      <c r="D3" s="192"/>
      <c r="E3" s="192"/>
      <c r="F3" s="192"/>
      <c r="G3" s="192"/>
      <c r="H3" s="192"/>
      <c r="I3" s="192"/>
      <c r="J3" s="192"/>
      <c r="K3" s="192"/>
      <c r="L3" s="192"/>
      <c r="M3" s="192"/>
      <c r="N3" s="192"/>
      <c r="O3" s="192"/>
      <c r="P3" s="192"/>
      <c r="Q3" s="192"/>
      <c r="R3" s="192"/>
      <c r="S3" s="13"/>
      <c r="T3" s="185" t="s">
        <v>5</v>
      </c>
      <c r="U3" s="185"/>
      <c r="V3" s="185"/>
      <c r="W3" s="185"/>
      <c r="X3" s="185"/>
      <c r="Y3" s="185"/>
      <c r="Z3" s="185"/>
      <c r="AA3" s="185"/>
      <c r="AB3" s="185"/>
      <c r="AC3" s="185"/>
      <c r="AD3" s="185"/>
      <c r="AE3" s="185"/>
      <c r="AF3" s="8"/>
      <c r="AG3" s="8"/>
      <c r="AH3" s="8"/>
      <c r="AI3" s="8"/>
      <c r="AJ3" s="8"/>
      <c r="AL3" s="8"/>
      <c r="AM3" s="8"/>
      <c r="AN3" s="8"/>
    </row>
    <row r="4" spans="1:55" s="16" customFormat="1" ht="16" customHeight="1">
      <c r="B4" s="79" t="s">
        <v>269</v>
      </c>
      <c r="C4" s="79"/>
      <c r="D4" s="79"/>
      <c r="E4" s="79"/>
      <c r="F4" s="79"/>
      <c r="G4" s="79"/>
      <c r="H4" s="79"/>
      <c r="I4" s="79"/>
      <c r="K4" s="184" t="s">
        <v>4</v>
      </c>
      <c r="L4" s="184"/>
      <c r="M4" s="184"/>
      <c r="N4" s="184"/>
      <c r="P4" s="79" t="s">
        <v>417</v>
      </c>
      <c r="R4" s="79" t="s">
        <v>418</v>
      </c>
      <c r="T4" s="16" t="s">
        <v>60</v>
      </c>
      <c r="V4" s="184" t="s">
        <v>4</v>
      </c>
      <c r="W4" s="184"/>
      <c r="X4" s="184"/>
      <c r="Z4" s="191" t="s">
        <v>85</v>
      </c>
      <c r="AA4" s="191"/>
      <c r="AB4" s="191"/>
      <c r="AC4" s="191"/>
      <c r="AD4" s="191"/>
      <c r="AE4" s="191"/>
      <c r="AF4" s="8"/>
      <c r="AG4" s="9"/>
      <c r="AH4" s="8"/>
      <c r="AI4" s="9"/>
      <c r="AJ4" s="8"/>
      <c r="AL4" s="8"/>
      <c r="AM4" s="9"/>
      <c r="AN4" s="8"/>
    </row>
    <row r="5" spans="1:55" ht="24" customHeight="1" thickBot="1">
      <c r="A5" s="25" t="s">
        <v>139</v>
      </c>
      <c r="B5" s="80" t="s">
        <v>437</v>
      </c>
      <c r="C5" s="80" t="s">
        <v>438</v>
      </c>
      <c r="D5" s="80" t="s">
        <v>439</v>
      </c>
      <c r="E5" s="80" t="s">
        <v>440</v>
      </c>
      <c r="F5" s="80" t="s">
        <v>441</v>
      </c>
      <c r="G5" s="80" t="s">
        <v>442</v>
      </c>
      <c r="H5" s="80" t="s">
        <v>443</v>
      </c>
      <c r="I5" s="80" t="s">
        <v>444</v>
      </c>
      <c r="J5" s="81"/>
      <c r="K5" s="80" t="s">
        <v>445</v>
      </c>
      <c r="L5" s="80" t="s">
        <v>446</v>
      </c>
      <c r="M5" s="80" t="s">
        <v>447</v>
      </c>
      <c r="N5" s="80" t="s">
        <v>448</v>
      </c>
      <c r="O5" s="81"/>
      <c r="P5" s="81" t="s">
        <v>449</v>
      </c>
      <c r="Q5" s="81"/>
      <c r="R5" s="80" t="s">
        <v>450</v>
      </c>
      <c r="S5" s="81"/>
      <c r="T5" s="80" t="s">
        <v>451</v>
      </c>
      <c r="U5" s="81"/>
      <c r="V5" s="80" t="s">
        <v>452</v>
      </c>
      <c r="W5" s="80" t="s">
        <v>453</v>
      </c>
      <c r="X5" s="80" t="s">
        <v>454</v>
      </c>
      <c r="Y5" s="81"/>
      <c r="Z5" s="82" t="s">
        <v>455</v>
      </c>
      <c r="AA5" s="82" t="s">
        <v>456</v>
      </c>
      <c r="AB5" s="82" t="s">
        <v>457</v>
      </c>
      <c r="AC5" s="82" t="s">
        <v>458</v>
      </c>
      <c r="AD5" s="82" t="s">
        <v>459</v>
      </c>
      <c r="AE5" s="82" t="s">
        <v>460</v>
      </c>
      <c r="AG5" s="11"/>
      <c r="AH5" s="28"/>
      <c r="AI5" s="28"/>
      <c r="AJ5" s="28"/>
      <c r="AK5" s="28"/>
      <c r="AL5" s="28"/>
      <c r="AM5" s="28"/>
      <c r="AN5" s="28"/>
      <c r="AO5" s="28"/>
      <c r="AP5" s="28"/>
      <c r="AQ5" s="11"/>
      <c r="AR5" s="11"/>
      <c r="AS5" s="11"/>
      <c r="AT5" s="11"/>
      <c r="AU5" s="11"/>
      <c r="AV5" s="11"/>
      <c r="AW5" s="11"/>
    </row>
    <row r="6" spans="1:55" ht="17" thickTop="1">
      <c r="A6" s="70" t="s">
        <v>113</v>
      </c>
      <c r="B6" s="70">
        <v>14</v>
      </c>
      <c r="C6" s="70">
        <v>8</v>
      </c>
      <c r="D6" s="70">
        <v>5</v>
      </c>
      <c r="E6" s="70">
        <v>7</v>
      </c>
      <c r="F6" s="70">
        <v>20</v>
      </c>
      <c r="G6" s="70">
        <v>17</v>
      </c>
      <c r="H6" s="70">
        <v>38</v>
      </c>
      <c r="I6" s="70">
        <v>15</v>
      </c>
      <c r="J6" s="70"/>
      <c r="K6" s="70">
        <v>6</v>
      </c>
      <c r="L6" s="70">
        <v>51</v>
      </c>
      <c r="M6" s="70">
        <v>44</v>
      </c>
      <c r="N6" s="70">
        <v>19</v>
      </c>
      <c r="O6" s="70"/>
      <c r="P6" s="70">
        <v>35</v>
      </c>
      <c r="Q6" s="70"/>
      <c r="R6" s="70">
        <v>1</v>
      </c>
      <c r="S6" s="70"/>
      <c r="T6" s="70">
        <v>10</v>
      </c>
      <c r="U6" s="70"/>
      <c r="V6" s="70">
        <v>27</v>
      </c>
      <c r="W6" s="70">
        <v>43</v>
      </c>
      <c r="X6" s="70">
        <v>40</v>
      </c>
      <c r="Y6" s="70"/>
      <c r="Z6" s="24">
        <v>6</v>
      </c>
      <c r="AA6" s="24">
        <v>6</v>
      </c>
      <c r="AB6" s="24">
        <v>11</v>
      </c>
      <c r="AC6" s="24">
        <v>16</v>
      </c>
      <c r="AD6" s="24">
        <v>7</v>
      </c>
      <c r="AE6" s="83">
        <v>17</v>
      </c>
      <c r="AF6" s="37"/>
      <c r="AG6" s="84"/>
      <c r="AH6" s="84"/>
      <c r="AI6" s="84"/>
      <c r="AJ6" s="84"/>
      <c r="AK6" s="84"/>
      <c r="AL6" s="84"/>
      <c r="AM6" s="84"/>
      <c r="AN6" s="84"/>
      <c r="AO6" s="84"/>
      <c r="AP6" s="84"/>
      <c r="AQ6" s="84"/>
      <c r="AR6" s="84"/>
      <c r="AS6" s="84"/>
      <c r="AT6" s="84"/>
      <c r="AU6" s="84"/>
      <c r="AV6" s="84"/>
      <c r="AW6" s="84"/>
      <c r="AX6" s="84"/>
      <c r="AY6" s="84"/>
      <c r="AZ6" s="84"/>
      <c r="BA6" s="84"/>
      <c r="BB6" s="84"/>
      <c r="BC6" s="84"/>
    </row>
    <row r="7" spans="1:55" ht="18">
      <c r="A7" s="23" t="s">
        <v>427</v>
      </c>
      <c r="B7" s="9">
        <v>40.927676214285718</v>
      </c>
      <c r="C7" s="9">
        <v>41.781063555555548</v>
      </c>
      <c r="D7" s="9">
        <v>41.533667800000003</v>
      </c>
      <c r="E7" s="9">
        <v>40.60687684444445</v>
      </c>
      <c r="F7" s="9">
        <v>41.042961350000006</v>
      </c>
      <c r="G7" s="9">
        <v>40.682656764705882</v>
      </c>
      <c r="H7" s="9">
        <v>41.236812736842104</v>
      </c>
      <c r="I7" s="9">
        <v>39.053720999999996</v>
      </c>
      <c r="J7" s="9"/>
      <c r="K7" s="9">
        <v>39.48495448648648</v>
      </c>
      <c r="L7" s="9">
        <v>40.550674647058841</v>
      </c>
      <c r="M7" s="9">
        <v>39.878947181818177</v>
      </c>
      <c r="N7" s="9">
        <v>40.935377210526305</v>
      </c>
      <c r="O7" s="9"/>
      <c r="P7" s="9">
        <v>43.450636714285707</v>
      </c>
      <c r="R7" s="9">
        <v>44.152599000000002</v>
      </c>
      <c r="S7" s="9"/>
      <c r="T7" s="9">
        <v>39.601055799999997</v>
      </c>
      <c r="U7" s="9"/>
      <c r="V7" s="9">
        <v>39.452302296296295</v>
      </c>
      <c r="W7" s="9">
        <v>40.061996139534884</v>
      </c>
      <c r="X7" s="9">
        <v>40.714495125000006</v>
      </c>
      <c r="Y7" s="9"/>
      <c r="Z7" s="9">
        <v>42.74</v>
      </c>
      <c r="AA7" s="9">
        <v>42.67</v>
      </c>
      <c r="AB7" s="9">
        <v>42.311</v>
      </c>
      <c r="AC7" s="9">
        <v>42.21</v>
      </c>
      <c r="AD7" s="9">
        <v>40.565852714285711</v>
      </c>
      <c r="AE7" s="85">
        <v>40.78</v>
      </c>
      <c r="AF7" s="28"/>
      <c r="AG7" s="86"/>
      <c r="AH7" s="86"/>
      <c r="AI7" s="86"/>
      <c r="AJ7" s="86"/>
      <c r="AK7" s="86"/>
      <c r="AL7" s="86"/>
      <c r="AM7" s="86"/>
      <c r="AN7" s="86"/>
      <c r="AO7" s="86"/>
      <c r="AP7" s="86"/>
      <c r="AQ7" s="86"/>
      <c r="AR7" s="86"/>
      <c r="AS7" s="86"/>
      <c r="AT7" s="87"/>
      <c r="AU7" s="87"/>
      <c r="AV7" s="87"/>
      <c r="AW7" s="87"/>
      <c r="AX7" s="84"/>
      <c r="AY7" s="84"/>
      <c r="BA7" s="84"/>
      <c r="BB7" s="84"/>
      <c r="BC7" s="84"/>
    </row>
    <row r="8" spans="1:55" ht="18">
      <c r="A8" s="23" t="s">
        <v>428</v>
      </c>
      <c r="B8" s="9">
        <v>1.7491526428571424</v>
      </c>
      <c r="C8" s="9">
        <v>1.7090364444444441</v>
      </c>
      <c r="D8" s="9">
        <v>1.8741772000000001</v>
      </c>
      <c r="E8" s="9">
        <v>1.8237800888888887</v>
      </c>
      <c r="F8" s="9">
        <v>1.42364135</v>
      </c>
      <c r="G8" s="9">
        <v>2.0346521764705883</v>
      </c>
      <c r="H8" s="9">
        <v>1.8723668421052635</v>
      </c>
      <c r="I8" s="9">
        <v>1.7044569333333333</v>
      </c>
      <c r="J8" s="9"/>
      <c r="K8" s="9">
        <v>1.6953003243243239</v>
      </c>
      <c r="L8" s="9">
        <v>1.6461993529411767</v>
      </c>
      <c r="M8" s="9">
        <v>1.6750719090909094</v>
      </c>
      <c r="N8" s="9">
        <v>1.7324583157894737</v>
      </c>
      <c r="O8" s="9"/>
      <c r="P8" s="9">
        <v>0.90277125714285689</v>
      </c>
      <c r="R8" s="88">
        <v>0.80952900000000005</v>
      </c>
      <c r="S8" s="9"/>
      <c r="T8" s="9">
        <v>1.8525003999999996</v>
      </c>
      <c r="U8" s="9"/>
      <c r="V8" s="9">
        <v>1.9143666296296291</v>
      </c>
      <c r="W8" s="9">
        <v>1.879815976744186</v>
      </c>
      <c r="X8" s="9">
        <v>1.7768900249999997</v>
      </c>
      <c r="Y8" s="9"/>
      <c r="Z8" s="9">
        <v>1.7</v>
      </c>
      <c r="AA8" s="9">
        <v>1.64</v>
      </c>
      <c r="AB8" s="9">
        <v>1.8560000000000001</v>
      </c>
      <c r="AC8" s="9">
        <v>1.8412999999999999</v>
      </c>
      <c r="AD8" s="9">
        <v>1.6983898571428571</v>
      </c>
      <c r="AE8" s="85">
        <v>1.7</v>
      </c>
      <c r="AF8" s="28"/>
      <c r="AG8" s="89"/>
      <c r="AH8" s="90"/>
      <c r="AI8" s="84"/>
      <c r="AJ8" s="84"/>
      <c r="AK8" s="84"/>
      <c r="AL8" s="90"/>
      <c r="AM8" s="84"/>
      <c r="AN8" s="84"/>
      <c r="AO8" s="84"/>
      <c r="AP8" s="84"/>
      <c r="AQ8" s="84"/>
      <c r="AR8" s="84"/>
      <c r="AS8" s="84"/>
      <c r="AT8" s="84"/>
      <c r="AU8" s="84"/>
      <c r="AV8" s="84"/>
      <c r="AW8" s="84"/>
      <c r="AX8" s="84"/>
      <c r="AY8" s="84"/>
      <c r="BA8" s="84"/>
      <c r="BB8" s="84"/>
      <c r="BC8" s="84"/>
    </row>
    <row r="9" spans="1:55" ht="18">
      <c r="A9" s="23" t="s">
        <v>429</v>
      </c>
      <c r="B9" s="76" t="s">
        <v>156</v>
      </c>
      <c r="C9" s="76" t="s">
        <v>156</v>
      </c>
      <c r="D9" s="9">
        <v>2.82642E-2</v>
      </c>
      <c r="E9" s="76" t="s">
        <v>156</v>
      </c>
      <c r="F9" s="76" t="s">
        <v>156</v>
      </c>
      <c r="G9" s="76" t="s">
        <v>156</v>
      </c>
      <c r="H9" s="76" t="s">
        <v>156</v>
      </c>
      <c r="I9" s="76" t="s">
        <v>156</v>
      </c>
      <c r="J9" s="76"/>
      <c r="K9" s="76" t="s">
        <v>156</v>
      </c>
      <c r="L9" s="76" t="s">
        <v>156</v>
      </c>
      <c r="M9" s="76" t="s">
        <v>156</v>
      </c>
      <c r="N9" s="76" t="s">
        <v>156</v>
      </c>
      <c r="O9" s="76"/>
      <c r="P9" s="9" t="s">
        <v>156</v>
      </c>
      <c r="R9" s="9" t="s">
        <v>156</v>
      </c>
      <c r="S9" s="76"/>
      <c r="T9" s="9">
        <v>0.02</v>
      </c>
      <c r="U9" s="9"/>
      <c r="V9" s="9">
        <v>0.02</v>
      </c>
      <c r="W9" s="9">
        <v>0.02</v>
      </c>
      <c r="X9" s="76" t="s">
        <v>156</v>
      </c>
      <c r="Y9" s="9"/>
      <c r="Z9" s="9">
        <v>0.04</v>
      </c>
      <c r="AA9" s="9">
        <v>0.04</v>
      </c>
      <c r="AB9" s="9">
        <v>6.8000000000000005E-2</v>
      </c>
      <c r="AC9" s="9">
        <v>4.7E-2</v>
      </c>
      <c r="AD9" s="31">
        <v>3.0942499999999998E-2</v>
      </c>
      <c r="AE9" s="85">
        <v>3.8800000000000001E-2</v>
      </c>
      <c r="AF9" s="28"/>
      <c r="AG9" s="89"/>
      <c r="AH9" s="56"/>
      <c r="AI9" s="84"/>
      <c r="AJ9" s="84"/>
      <c r="AK9" s="84"/>
      <c r="AL9" s="56"/>
      <c r="AM9" s="84"/>
      <c r="AN9" s="84"/>
      <c r="AO9" s="84"/>
      <c r="AP9" s="84"/>
      <c r="AQ9" s="84"/>
      <c r="AR9" s="84"/>
      <c r="AS9" s="84"/>
      <c r="AT9" s="84"/>
      <c r="AU9" s="84"/>
      <c r="AV9" s="84"/>
      <c r="AW9" s="84"/>
      <c r="AX9" s="84"/>
      <c r="AY9" s="84"/>
      <c r="AZ9" s="84"/>
      <c r="BA9" s="84"/>
      <c r="BB9" s="84"/>
      <c r="BC9" s="84"/>
    </row>
    <row r="10" spans="1:55" ht="19" customHeight="1">
      <c r="A10" s="23" t="s">
        <v>430</v>
      </c>
      <c r="B10" s="9">
        <v>13.432563142857145</v>
      </c>
      <c r="C10" s="9">
        <v>13.492752333333328</v>
      </c>
      <c r="D10" s="9">
        <v>12.056871000000001</v>
      </c>
      <c r="E10" s="9">
        <v>13.642791977777776</v>
      </c>
      <c r="F10" s="9">
        <v>13.939032800000001</v>
      </c>
      <c r="G10" s="9">
        <v>13.919283117647057</v>
      </c>
      <c r="H10" s="9">
        <v>12.831000105263158</v>
      </c>
      <c r="I10" s="9">
        <v>15.3034374</v>
      </c>
      <c r="J10" s="9"/>
      <c r="K10" s="9">
        <v>15.462791459459464</v>
      </c>
      <c r="L10" s="9">
        <v>15.175402450980398</v>
      </c>
      <c r="M10" s="9">
        <v>15.284996659090906</v>
      </c>
      <c r="N10" s="9">
        <v>14.114707947368423</v>
      </c>
      <c r="O10" s="9"/>
      <c r="P10" s="9">
        <v>13.848664657142859</v>
      </c>
      <c r="R10" s="88">
        <v>12.446815000000001</v>
      </c>
      <c r="S10" s="9"/>
      <c r="T10" s="9">
        <v>14.916041400000003</v>
      </c>
      <c r="U10" s="9"/>
      <c r="V10" s="9">
        <v>15.766568666666668</v>
      </c>
      <c r="W10" s="9">
        <v>15.099801395348836</v>
      </c>
      <c r="X10" s="9">
        <v>14.685511850000003</v>
      </c>
      <c r="Y10" s="9"/>
      <c r="Z10" s="9">
        <v>12.3</v>
      </c>
      <c r="AA10" s="9">
        <v>12.3</v>
      </c>
      <c r="AB10" s="9">
        <v>12.4</v>
      </c>
      <c r="AC10" s="9">
        <v>12.5</v>
      </c>
      <c r="AD10" s="9">
        <v>15.071642333333331</v>
      </c>
      <c r="AE10" s="85">
        <v>15.077</v>
      </c>
      <c r="AF10" s="28"/>
      <c r="AG10" s="89"/>
      <c r="AH10" s="90"/>
      <c r="AI10" s="84"/>
      <c r="AJ10" s="84"/>
      <c r="AK10" s="84"/>
      <c r="AL10" s="90"/>
      <c r="AM10" s="84"/>
      <c r="AN10" s="84"/>
      <c r="AO10" s="84"/>
      <c r="AP10" s="84"/>
      <c r="AQ10" s="84"/>
      <c r="AR10" s="84"/>
      <c r="AS10" s="84"/>
      <c r="AT10" s="84"/>
      <c r="AU10" s="84"/>
      <c r="AV10" s="84"/>
      <c r="AW10" s="84"/>
      <c r="AX10" s="84"/>
      <c r="AY10" s="84"/>
      <c r="AZ10" s="84"/>
      <c r="BA10" s="84"/>
      <c r="BB10" s="84"/>
      <c r="BC10" s="84"/>
    </row>
    <row r="11" spans="1:55" ht="18">
      <c r="A11" s="8" t="s">
        <v>435</v>
      </c>
      <c r="B11" s="9">
        <v>11.831385714285714</v>
      </c>
      <c r="C11" s="9">
        <v>11.090219999999997</v>
      </c>
      <c r="D11" s="9">
        <v>12.439499399999999</v>
      </c>
      <c r="E11" s="9">
        <v>12.407819999999999</v>
      </c>
      <c r="F11" s="9">
        <v>11.032739999999999</v>
      </c>
      <c r="G11" s="9">
        <v>11.907452941176471</v>
      </c>
      <c r="H11" s="9">
        <v>12.620297368421053</v>
      </c>
      <c r="I11" s="9">
        <v>10.81348</v>
      </c>
      <c r="J11" s="9"/>
      <c r="K11" s="9">
        <v>10.467556756756757</v>
      </c>
      <c r="L11" s="9">
        <v>10.109935294117644</v>
      </c>
      <c r="M11" s="9">
        <v>9.9269045454545477</v>
      </c>
      <c r="N11" s="9">
        <v>11.617031578947371</v>
      </c>
      <c r="O11" s="9"/>
      <c r="P11" s="31">
        <v>6.3979657142857143</v>
      </c>
      <c r="R11" s="31">
        <v>5.2322000000000006</v>
      </c>
      <c r="S11" s="9"/>
      <c r="T11" s="9">
        <v>11.61769</v>
      </c>
      <c r="U11" s="9"/>
      <c r="V11" s="9">
        <v>10.805588888888893</v>
      </c>
      <c r="W11" s="9">
        <v>10.20441395348837</v>
      </c>
      <c r="X11" s="9">
        <v>9.4505000000000017</v>
      </c>
      <c r="Y11" s="9"/>
      <c r="Z11" s="9">
        <v>10.2850088</v>
      </c>
      <c r="AA11" s="9">
        <v>10.428952300000001</v>
      </c>
      <c r="AB11" s="9">
        <v>10.18697167</v>
      </c>
      <c r="AC11" s="9">
        <v>10.242049270000001</v>
      </c>
      <c r="AD11" s="9">
        <v>9.879308</v>
      </c>
      <c r="AE11" s="85">
        <v>9.9280000000000008</v>
      </c>
      <c r="AF11" s="11"/>
      <c r="AG11" s="91"/>
      <c r="AH11" s="56"/>
      <c r="AI11" s="84"/>
      <c r="AJ11" s="84"/>
      <c r="AK11" s="84"/>
      <c r="AL11" s="56"/>
      <c r="AM11" s="84"/>
      <c r="AN11" s="84"/>
      <c r="AO11" s="84"/>
      <c r="AP11" s="84"/>
      <c r="AQ11" s="84"/>
      <c r="AR11" s="84"/>
      <c r="AS11" s="84"/>
      <c r="AT11" s="84"/>
      <c r="AU11" s="84"/>
      <c r="AV11" s="84"/>
      <c r="AW11" s="84"/>
      <c r="AX11" s="84"/>
      <c r="AY11" s="84"/>
      <c r="BA11" s="84"/>
      <c r="BB11" s="84"/>
      <c r="BC11" s="84"/>
    </row>
    <row r="12" spans="1:55">
      <c r="A12" s="23" t="s">
        <v>56</v>
      </c>
      <c r="B12" s="9">
        <v>13.571435071428571</v>
      </c>
      <c r="C12" s="9">
        <v>14.244342755555552</v>
      </c>
      <c r="D12" s="9">
        <v>13.419096400000001</v>
      </c>
      <c r="E12" s="9">
        <v>12.887974466666666</v>
      </c>
      <c r="F12" s="9">
        <v>13.806473950000001</v>
      </c>
      <c r="G12" s="9">
        <v>12.929290411764706</v>
      </c>
      <c r="H12" s="9">
        <v>13.064764263157896</v>
      </c>
      <c r="I12" s="9">
        <v>13.303112066666666</v>
      </c>
      <c r="J12" s="9"/>
      <c r="K12" s="9">
        <v>13.228045027027026</v>
      </c>
      <c r="L12" s="9">
        <v>13.915996431372552</v>
      </c>
      <c r="M12" s="9">
        <v>13.810123249999998</v>
      </c>
      <c r="N12" s="9">
        <v>13.073781789473685</v>
      </c>
      <c r="O12" s="9"/>
      <c r="P12" s="88">
        <v>16.570806257142852</v>
      </c>
      <c r="R12" s="88">
        <v>17.640034</v>
      </c>
      <c r="S12" s="9"/>
      <c r="T12" s="9">
        <v>13.155018699999999</v>
      </c>
      <c r="U12" s="9"/>
      <c r="V12" s="9">
        <v>13.755997185185187</v>
      </c>
      <c r="W12" s="9">
        <v>14.244285279069771</v>
      </c>
      <c r="X12" s="9">
        <v>14.197713700000003</v>
      </c>
      <c r="Y12" s="9"/>
      <c r="Z12" s="9">
        <v>14.858000000000001</v>
      </c>
      <c r="AA12" s="9">
        <v>14.794</v>
      </c>
      <c r="AB12" s="9">
        <v>14.87</v>
      </c>
      <c r="AC12" s="9">
        <v>14.82</v>
      </c>
      <c r="AD12" s="88">
        <v>14.184829571428569</v>
      </c>
      <c r="AE12" s="85">
        <v>14.457994599999999</v>
      </c>
      <c r="AF12" s="28"/>
      <c r="AG12" s="91"/>
      <c r="AH12" s="56"/>
      <c r="AI12" s="84"/>
      <c r="AJ12" s="84"/>
      <c r="AK12" s="84"/>
      <c r="AL12" s="56"/>
      <c r="AM12" s="84"/>
      <c r="AN12" s="84"/>
      <c r="AO12" s="84"/>
      <c r="AP12" s="84"/>
      <c r="AQ12" s="84"/>
      <c r="AR12" s="84"/>
      <c r="AS12" s="84"/>
      <c r="AT12" s="84"/>
      <c r="AU12" s="84"/>
      <c r="AV12" s="84"/>
      <c r="AW12" s="84"/>
      <c r="AX12" s="84"/>
      <c r="AY12" s="84"/>
      <c r="BA12" s="84"/>
      <c r="BB12" s="84"/>
      <c r="BC12" s="84"/>
    </row>
    <row r="13" spans="1:55">
      <c r="A13" s="23" t="s">
        <v>54</v>
      </c>
      <c r="B13" s="9">
        <v>0.18677307142857141</v>
      </c>
      <c r="C13" s="9">
        <v>0.12790013333333333</v>
      </c>
      <c r="D13" s="9">
        <v>0.25098819999999999</v>
      </c>
      <c r="E13" s="9">
        <v>0.16753826666666666</v>
      </c>
      <c r="F13" s="9">
        <v>0.14168209999999998</v>
      </c>
      <c r="G13" s="9">
        <v>0.16506547058823529</v>
      </c>
      <c r="H13" s="9">
        <v>0.23503415789473683</v>
      </c>
      <c r="I13" s="9">
        <v>0.1253312</v>
      </c>
      <c r="J13" s="9"/>
      <c r="K13" s="9">
        <v>8.8496729729729731E-2</v>
      </c>
      <c r="L13" s="9">
        <v>9.8339941176470588E-2</v>
      </c>
      <c r="M13" s="9">
        <v>8.555554545454544E-2</v>
      </c>
      <c r="N13" s="9">
        <v>0.16247673684210531</v>
      </c>
      <c r="O13" s="9"/>
      <c r="P13" s="88">
        <v>7.2014228571428557E-2</v>
      </c>
      <c r="R13" s="88">
        <v>5.8767E-2</v>
      </c>
      <c r="S13" s="9"/>
      <c r="T13" s="9">
        <v>0.14612600000000001</v>
      </c>
      <c r="U13" s="9"/>
      <c r="V13" s="9">
        <v>8.8257851851851837E-2</v>
      </c>
      <c r="W13" s="9">
        <v>8.2646883720930223E-2</v>
      </c>
      <c r="X13" s="9">
        <v>0.10393962500000001</v>
      </c>
      <c r="Y13" s="9"/>
      <c r="Z13" s="9">
        <v>0.12</v>
      </c>
      <c r="AA13" s="9">
        <v>0.13</v>
      </c>
      <c r="AB13" s="9">
        <v>0.115</v>
      </c>
      <c r="AC13" s="9">
        <v>0.11899999999999999</v>
      </c>
      <c r="AD13" s="9">
        <v>9.3430428571428581E-2</v>
      </c>
      <c r="AE13" s="85">
        <v>0.1</v>
      </c>
      <c r="AF13" s="28"/>
      <c r="AG13" s="10"/>
      <c r="AH13" s="56"/>
      <c r="AI13" s="84"/>
      <c r="AJ13" s="84"/>
      <c r="AK13" s="84"/>
      <c r="AL13" s="56"/>
      <c r="AM13" s="84"/>
      <c r="AN13" s="84"/>
      <c r="AO13" s="84"/>
      <c r="AP13" s="84"/>
      <c r="AQ13" s="84"/>
      <c r="AR13" s="84"/>
      <c r="AS13" s="84"/>
      <c r="AT13" s="84"/>
      <c r="AU13" s="84"/>
      <c r="AV13" s="84"/>
      <c r="AW13" s="84"/>
      <c r="AX13" s="84"/>
    </row>
    <row r="14" spans="1:55">
      <c r="A14" s="23" t="s">
        <v>57</v>
      </c>
      <c r="B14" s="9">
        <v>12.001975714285715</v>
      </c>
      <c r="C14" s="9">
        <v>12.021327177777774</v>
      </c>
      <c r="D14" s="9">
        <v>11.687906799999999</v>
      </c>
      <c r="E14" s="9">
        <v>11.9894292</v>
      </c>
      <c r="F14" s="9">
        <v>12.134777599999998</v>
      </c>
      <c r="G14" s="9">
        <v>12.119303470588235</v>
      </c>
      <c r="H14" s="9">
        <v>11.741520105263158</v>
      </c>
      <c r="I14" s="9">
        <v>12.659353000000003</v>
      </c>
      <c r="J14" s="9"/>
      <c r="K14" s="9">
        <v>12.374577405405404</v>
      </c>
      <c r="L14" s="9">
        <v>12.390922823529413</v>
      </c>
      <c r="M14" s="9">
        <v>12.456430613636366</v>
      </c>
      <c r="N14" s="9">
        <v>12.095673789473686</v>
      </c>
      <c r="O14" s="9"/>
      <c r="P14" s="88">
        <v>12.119999457142857</v>
      </c>
      <c r="R14" s="88">
        <v>12.652535</v>
      </c>
      <c r="S14" s="9"/>
      <c r="T14" s="9">
        <v>12.715723299999997</v>
      </c>
      <c r="U14" s="9"/>
      <c r="V14" s="9">
        <v>12.672390000000004</v>
      </c>
      <c r="W14" s="9">
        <v>12.67121453488372</v>
      </c>
      <c r="X14" s="9">
        <v>12.440740900000002</v>
      </c>
      <c r="Y14" s="9"/>
      <c r="Z14" s="9">
        <v>11.764879000000001</v>
      </c>
      <c r="AA14" s="9">
        <v>11.636257329999999</v>
      </c>
      <c r="AB14" s="9">
        <v>11.7</v>
      </c>
      <c r="AC14" s="9">
        <v>11.7</v>
      </c>
      <c r="AD14" s="9">
        <v>12.64506857142857</v>
      </c>
      <c r="AE14" s="85">
        <v>12.64</v>
      </c>
      <c r="AF14" s="28"/>
      <c r="AG14" s="91"/>
      <c r="AH14" s="90"/>
      <c r="AI14" s="84"/>
      <c r="AJ14" s="84"/>
      <c r="AK14" s="84"/>
      <c r="AL14" s="90"/>
      <c r="AM14" s="84"/>
      <c r="AN14" s="84"/>
      <c r="AO14" s="84"/>
      <c r="AP14" s="84"/>
      <c r="AQ14" s="84"/>
      <c r="AR14" s="84"/>
      <c r="AS14" s="84"/>
      <c r="AT14" s="84"/>
      <c r="AU14" s="84"/>
      <c r="AV14" s="84"/>
      <c r="AW14" s="36"/>
      <c r="AX14" s="36"/>
    </row>
    <row r="15" spans="1:55" ht="18">
      <c r="A15" s="23" t="s">
        <v>431</v>
      </c>
      <c r="B15" s="9">
        <v>2.3902247857142855</v>
      </c>
      <c r="C15" s="9">
        <v>2.3043455333333336</v>
      </c>
      <c r="D15" s="9">
        <v>2.2502246000000001</v>
      </c>
      <c r="E15" s="9">
        <v>2.3722702222222218</v>
      </c>
      <c r="F15" s="9">
        <v>2.2107239499999998</v>
      </c>
      <c r="G15" s="9">
        <v>2.4127562352941179</v>
      </c>
      <c r="H15" s="9">
        <v>2.4204693421052634</v>
      </c>
      <c r="I15" s="9">
        <v>2.2304458</v>
      </c>
      <c r="J15" s="9"/>
      <c r="K15" s="9">
        <v>2.0559260810810809</v>
      </c>
      <c r="L15" s="9">
        <v>2.4548419215686272</v>
      </c>
      <c r="M15" s="9">
        <v>2.2296969090909093</v>
      </c>
      <c r="N15" s="9">
        <v>2.4365570526315783</v>
      </c>
      <c r="O15" s="9"/>
      <c r="P15" s="88">
        <v>2.4038758857142861</v>
      </c>
      <c r="R15" s="88">
        <v>2.4033319999999998</v>
      </c>
      <c r="S15" s="9"/>
      <c r="T15" s="9">
        <v>2.4760969999999998</v>
      </c>
      <c r="U15" s="9"/>
      <c r="V15" s="9">
        <v>2.3478025555555555</v>
      </c>
      <c r="W15" s="9">
        <v>2.3029378604651165</v>
      </c>
      <c r="X15" s="9">
        <v>2.2816560749999999</v>
      </c>
      <c r="Y15" s="9"/>
      <c r="Z15" s="9">
        <v>2.3180000000000001</v>
      </c>
      <c r="AA15" s="9">
        <v>2.2629999999999999</v>
      </c>
      <c r="AB15" s="9">
        <v>2.27</v>
      </c>
      <c r="AC15" s="9">
        <v>2.2999999999999998</v>
      </c>
      <c r="AD15" s="9">
        <v>2.31725</v>
      </c>
      <c r="AE15" s="85">
        <v>2.3580000000000001</v>
      </c>
      <c r="AF15" s="28"/>
      <c r="AG15" s="91"/>
      <c r="AH15" s="56"/>
      <c r="AI15" s="9"/>
      <c r="AL15" s="56"/>
      <c r="AM15" s="9"/>
      <c r="AR15" s="36"/>
      <c r="AS15" s="36"/>
      <c r="AT15" s="36"/>
      <c r="AU15" s="36"/>
      <c r="AV15" s="36"/>
      <c r="AW15" s="36"/>
      <c r="AX15" s="36"/>
    </row>
    <row r="16" spans="1:55" ht="18">
      <c r="A16" s="23" t="s">
        <v>432</v>
      </c>
      <c r="B16" s="9">
        <v>0.47910349999999996</v>
      </c>
      <c r="C16" s="9">
        <v>0.47089951111111134</v>
      </c>
      <c r="D16" s="9">
        <v>0.40490280000000001</v>
      </c>
      <c r="E16" s="9">
        <v>0.49510671111111149</v>
      </c>
      <c r="F16" s="9">
        <v>0.46040000000000003</v>
      </c>
      <c r="G16" s="9">
        <v>0.63494458823529409</v>
      </c>
      <c r="H16" s="9">
        <v>0.39535149999999997</v>
      </c>
      <c r="I16" s="9">
        <v>0.49901879999999993</v>
      </c>
      <c r="J16" s="9"/>
      <c r="K16" s="9">
        <v>1.0558598378378381</v>
      </c>
      <c r="L16" s="9">
        <v>0.5069016078431372</v>
      </c>
      <c r="M16" s="9">
        <v>0.65784252272727273</v>
      </c>
      <c r="N16" s="9">
        <v>0.41630184210526311</v>
      </c>
      <c r="O16" s="9"/>
      <c r="P16" s="88">
        <v>0.32040302857142855</v>
      </c>
      <c r="R16" s="88" t="s">
        <v>156</v>
      </c>
      <c r="S16" s="9"/>
      <c r="T16" s="9">
        <v>0.67584809999999995</v>
      </c>
      <c r="U16" s="9"/>
      <c r="V16" s="9">
        <v>0.81590325925925911</v>
      </c>
      <c r="W16" s="9">
        <v>0.97062425581395317</v>
      </c>
      <c r="X16" s="9">
        <v>0.79913912499999984</v>
      </c>
      <c r="Y16" s="9"/>
      <c r="Z16" s="9">
        <v>0.78022217000000005</v>
      </c>
      <c r="AA16" s="9">
        <v>0.72734567000000006</v>
      </c>
      <c r="AB16" s="9">
        <v>0.8</v>
      </c>
      <c r="AC16" s="9">
        <v>0.79</v>
      </c>
      <c r="AD16" s="9">
        <v>0.85118557142857143</v>
      </c>
      <c r="AE16" s="85">
        <v>0.81</v>
      </c>
      <c r="AF16" s="28"/>
      <c r="AG16" s="92"/>
      <c r="AI16" s="9"/>
      <c r="AM16" s="9"/>
      <c r="AR16" s="36"/>
      <c r="AS16" s="36"/>
      <c r="AT16" s="36"/>
      <c r="AU16" s="36"/>
      <c r="AV16" s="36"/>
      <c r="AW16" s="36"/>
      <c r="AX16" s="36"/>
    </row>
    <row r="17" spans="1:50">
      <c r="A17" s="8" t="s">
        <v>132</v>
      </c>
      <c r="B17" s="9">
        <v>0.17796992857142854</v>
      </c>
      <c r="C17" s="9">
        <v>0.15204295555555553</v>
      </c>
      <c r="D17" s="9" t="s">
        <v>156</v>
      </c>
      <c r="E17" s="9">
        <v>0.23429173333333345</v>
      </c>
      <c r="F17" s="9">
        <v>0.19875039999999999</v>
      </c>
      <c r="G17" s="9">
        <v>0.25778935294117644</v>
      </c>
      <c r="H17" s="9">
        <v>0.26439044736842104</v>
      </c>
      <c r="I17" s="9">
        <v>0.11374726666666665</v>
      </c>
      <c r="J17" s="9"/>
      <c r="K17" s="9">
        <v>0.22468405405405403</v>
      </c>
      <c r="L17" s="9">
        <v>0.19454580392156853</v>
      </c>
      <c r="M17" s="9">
        <v>0.30414184090909108</v>
      </c>
      <c r="N17" s="9">
        <v>0.21754389473684213</v>
      </c>
      <c r="O17" s="9"/>
      <c r="P17" s="88">
        <v>0.2053853142857143</v>
      </c>
      <c r="R17" s="88" t="s">
        <v>156</v>
      </c>
      <c r="S17" s="9"/>
      <c r="T17" s="9">
        <v>0.15123780000000001</v>
      </c>
      <c r="U17" s="9"/>
      <c r="V17" s="9">
        <v>0.19179544444444444</v>
      </c>
      <c r="W17" s="9">
        <v>0.17003872093023259</v>
      </c>
      <c r="X17" s="9">
        <v>0.2491997</v>
      </c>
      <c r="Y17" s="9"/>
      <c r="Z17" s="9">
        <v>0.28299999999999997</v>
      </c>
      <c r="AA17" s="9">
        <v>0.26700000000000002</v>
      </c>
      <c r="AB17" s="9">
        <v>0.28107917999999998</v>
      </c>
      <c r="AC17" s="9">
        <v>0.29434850000000001</v>
      </c>
      <c r="AD17" s="9">
        <v>0.17934271428571427</v>
      </c>
      <c r="AE17" s="85">
        <v>0.18</v>
      </c>
      <c r="AF17" s="11"/>
      <c r="AH17" s="56"/>
      <c r="AI17" s="9"/>
      <c r="AL17" s="56"/>
      <c r="AM17" s="9"/>
      <c r="AR17" s="36"/>
      <c r="AS17" s="36"/>
      <c r="AT17" s="36"/>
      <c r="AU17" s="36"/>
      <c r="AV17" s="36"/>
      <c r="AW17" s="36"/>
      <c r="AX17" s="36"/>
    </row>
    <row r="18" spans="1:50">
      <c r="A18" s="8" t="s">
        <v>133</v>
      </c>
      <c r="B18" s="9">
        <v>2.3608499999999994E-2</v>
      </c>
      <c r="C18" s="9">
        <v>2.815211111111111E-2</v>
      </c>
      <c r="D18" s="9">
        <v>3.7128399999999992E-2</v>
      </c>
      <c r="E18" s="9">
        <v>1.8210733333333326E-2</v>
      </c>
      <c r="F18" s="9">
        <v>1.7768099999999998E-2</v>
      </c>
      <c r="G18" s="9">
        <v>2.5341294117647063E-2</v>
      </c>
      <c r="H18" s="9">
        <v>2.56488947368421E-2</v>
      </c>
      <c r="I18" s="9">
        <v>1.6848266666666667E-2</v>
      </c>
      <c r="J18" s="9"/>
      <c r="K18" s="9">
        <v>1.470656756756757E-2</v>
      </c>
      <c r="L18" s="9">
        <v>1.1278411764705887E-2</v>
      </c>
      <c r="M18" s="9">
        <v>1.0297000000000001E-2</v>
      </c>
      <c r="N18" s="9">
        <v>1.8202052631578949E-2</v>
      </c>
      <c r="O18" s="9"/>
      <c r="P18" s="88">
        <v>2.139097142857143E-2</v>
      </c>
      <c r="R18" s="88" t="s">
        <v>156</v>
      </c>
      <c r="S18" s="9"/>
      <c r="T18" s="9">
        <v>1.4119100000000001E-2</v>
      </c>
      <c r="U18" s="9"/>
      <c r="V18" s="9">
        <v>1.239562962962963E-2</v>
      </c>
      <c r="W18" s="9">
        <v>1.1985190476190474E-2</v>
      </c>
      <c r="X18" s="9">
        <v>1.3104600000000004E-2</v>
      </c>
      <c r="Y18" s="9"/>
      <c r="Z18" s="9">
        <v>2.1999999999999999E-2</v>
      </c>
      <c r="AA18" s="9">
        <v>2.1999999999999999E-2</v>
      </c>
      <c r="AB18" s="9">
        <v>0.02</v>
      </c>
      <c r="AC18" s="9">
        <v>0.02</v>
      </c>
      <c r="AD18" s="9">
        <v>1.2185142857142856E-2</v>
      </c>
      <c r="AE18" s="85">
        <v>0.01</v>
      </c>
      <c r="AF18" s="11"/>
      <c r="AH18" s="56"/>
      <c r="AI18" s="9"/>
      <c r="AL18" s="56"/>
      <c r="AM18" s="9"/>
      <c r="AR18" s="36"/>
      <c r="AS18" s="36"/>
      <c r="AT18" s="36"/>
      <c r="AU18" s="36"/>
      <c r="AV18" s="36"/>
      <c r="AW18" s="36"/>
      <c r="AX18" s="36"/>
    </row>
    <row r="19" spans="1:50">
      <c r="A19" s="62"/>
      <c r="B19" s="93"/>
      <c r="C19" s="9"/>
      <c r="D19" s="9"/>
      <c r="E19" s="9"/>
      <c r="F19" s="9"/>
      <c r="G19" s="9"/>
      <c r="H19" s="9"/>
      <c r="I19" s="9"/>
      <c r="J19" s="9"/>
      <c r="K19" s="9"/>
      <c r="L19" s="9"/>
      <c r="M19" s="9"/>
      <c r="N19" s="9"/>
      <c r="O19" s="9"/>
      <c r="P19" s="9"/>
      <c r="R19" s="9"/>
      <c r="S19" s="9"/>
      <c r="T19" s="9"/>
      <c r="U19" s="9"/>
      <c r="V19" s="9"/>
      <c r="W19" s="9"/>
      <c r="X19" s="9"/>
      <c r="Y19" s="9"/>
      <c r="Z19" s="9"/>
      <c r="AA19" s="9"/>
      <c r="AB19" s="9"/>
      <c r="AC19" s="9"/>
      <c r="AD19" s="9"/>
      <c r="AE19" s="9"/>
      <c r="AF19" s="86"/>
      <c r="AG19" s="92"/>
      <c r="AH19" s="56"/>
      <c r="AI19" s="9"/>
      <c r="AL19" s="56"/>
      <c r="AM19" s="9"/>
      <c r="AR19" s="36"/>
      <c r="AS19" s="36"/>
      <c r="AT19" s="36"/>
      <c r="AU19" s="36"/>
      <c r="AV19" s="36"/>
      <c r="AW19" s="36"/>
      <c r="AX19" s="36"/>
    </row>
    <row r="20" spans="1:50" ht="18">
      <c r="A20" s="8" t="s">
        <v>461</v>
      </c>
      <c r="B20" s="9">
        <v>1.9585714285714284</v>
      </c>
      <c r="C20" s="9">
        <v>1.9819999999999993</v>
      </c>
      <c r="D20" s="9">
        <v>2.0375000000000001</v>
      </c>
      <c r="E20" s="9">
        <v>1.9240000000000015</v>
      </c>
      <c r="F20" s="9">
        <v>1.9609999999999999</v>
      </c>
      <c r="G20" s="9">
        <v>1.9123529411764704</v>
      </c>
      <c r="H20" s="9">
        <v>1.9089473684210521</v>
      </c>
      <c r="I20" s="9">
        <v>1.9926666666666664</v>
      </c>
      <c r="J20" s="9"/>
      <c r="K20" s="9">
        <v>1.9386486486486483</v>
      </c>
      <c r="L20" s="9">
        <v>1.9658823529411757</v>
      </c>
      <c r="M20" s="9">
        <v>1.9124999999999994</v>
      </c>
      <c r="N20" s="9">
        <v>1.9405263157894739</v>
      </c>
      <c r="O20" s="9"/>
      <c r="P20" s="88">
        <v>2.0065714285714291</v>
      </c>
      <c r="R20" s="88">
        <v>2.12</v>
      </c>
      <c r="S20" s="9"/>
      <c r="T20" s="9">
        <v>1.9629999999999999</v>
      </c>
      <c r="U20" s="9"/>
      <c r="V20" s="9">
        <v>1.956296296296296</v>
      </c>
      <c r="W20" s="9">
        <v>1.9693023255813953</v>
      </c>
      <c r="X20" s="9">
        <v>1.9394999999999996</v>
      </c>
      <c r="Y20" s="9"/>
      <c r="Z20" s="9">
        <v>1.93</v>
      </c>
      <c r="AA20" s="9">
        <v>1.92</v>
      </c>
      <c r="AB20" s="9">
        <v>1.9206409170000001</v>
      </c>
      <c r="AC20" s="9">
        <v>1.9164275639999999</v>
      </c>
      <c r="AD20" s="9">
        <v>1.9743004743430872</v>
      </c>
      <c r="AE20" s="85">
        <v>1.98</v>
      </c>
      <c r="AF20" s="11"/>
      <c r="AG20" s="92"/>
      <c r="AI20" s="9"/>
      <c r="AM20" s="9"/>
      <c r="AR20" s="36"/>
      <c r="AS20" s="36"/>
      <c r="AT20" s="36"/>
      <c r="AU20" s="36"/>
      <c r="AV20" s="36"/>
      <c r="AW20" s="36"/>
      <c r="AX20" s="36"/>
    </row>
    <row r="21" spans="1:50">
      <c r="A21" s="8" t="s">
        <v>53</v>
      </c>
      <c r="B21" s="9">
        <v>7.6157857142857139</v>
      </c>
      <c r="C21" s="9">
        <v>6.8155999999999999</v>
      </c>
      <c r="D21" s="9">
        <v>8.2774999999999999</v>
      </c>
      <c r="E21" s="9">
        <v>8.7190000000000012</v>
      </c>
      <c r="F21" s="9">
        <v>6.6824999999999992</v>
      </c>
      <c r="G21" s="9">
        <v>9.2379999999999995</v>
      </c>
      <c r="H21" s="9">
        <v>8.976078947368423</v>
      </c>
      <c r="I21" s="9">
        <v>6.1396000000000006</v>
      </c>
      <c r="J21" s="9"/>
      <c r="K21" s="9">
        <v>7.1702972972972967</v>
      </c>
      <c r="L21" s="9">
        <v>6.7525294117647059</v>
      </c>
      <c r="M21" s="9">
        <v>6.2290909090909086</v>
      </c>
      <c r="N21" s="9">
        <v>8.6416315789473668</v>
      </c>
      <c r="O21" s="9"/>
      <c r="P21" s="31">
        <v>3.6876285714285726</v>
      </c>
      <c r="R21" s="31">
        <v>2.5430000000000001</v>
      </c>
      <c r="S21" s="9"/>
      <c r="T21" s="9">
        <v>7.8429999999999991</v>
      </c>
      <c r="U21" s="9"/>
      <c r="V21" s="9">
        <v>6.3162222222222217</v>
      </c>
      <c r="W21" s="9">
        <v>6.3601162790697678</v>
      </c>
      <c r="X21" s="9">
        <v>6.7921250000000004</v>
      </c>
      <c r="Y21" s="9"/>
      <c r="Z21" s="9">
        <v>5.67</v>
      </c>
      <c r="AA21" s="9">
        <v>5.92</v>
      </c>
      <c r="AB21" s="9">
        <v>5.8380000000000001</v>
      </c>
      <c r="AC21" s="9">
        <v>5.875</v>
      </c>
      <c r="AD21" s="9">
        <v>4.4333529748195639</v>
      </c>
      <c r="AE21" s="85">
        <v>4.57</v>
      </c>
      <c r="AF21" s="11"/>
      <c r="AG21" s="92"/>
      <c r="AH21" s="56"/>
      <c r="AI21" s="9"/>
      <c r="AL21" s="56"/>
      <c r="AM21" s="9"/>
      <c r="AR21" s="36"/>
      <c r="AS21" s="36"/>
      <c r="AT21" s="36"/>
      <c r="AU21" s="36"/>
      <c r="AV21" s="36"/>
      <c r="AW21" s="36"/>
      <c r="AX21" s="36"/>
    </row>
    <row r="22" spans="1:50" ht="19" customHeight="1">
      <c r="A22" s="8" t="s">
        <v>436</v>
      </c>
      <c r="B22" s="9">
        <v>4.6840000000000002</v>
      </c>
      <c r="C22" s="9">
        <v>4.7495777777777777</v>
      </c>
      <c r="D22" s="9">
        <v>4.5920000000000005</v>
      </c>
      <c r="E22" s="9">
        <v>4.0986888888888906</v>
      </c>
      <c r="F22" s="9">
        <v>4.8336000000000006</v>
      </c>
      <c r="G22" s="9">
        <v>2.9660588235294121</v>
      </c>
      <c r="H22" s="9">
        <v>4.0491315789473692</v>
      </c>
      <c r="I22" s="9">
        <v>5.1932</v>
      </c>
      <c r="J22" s="9"/>
      <c r="K22" s="9">
        <v>3.6636216216216226</v>
      </c>
      <c r="L22" s="9">
        <v>3.7304509803921566</v>
      </c>
      <c r="M22" s="9">
        <v>4.108681818181819</v>
      </c>
      <c r="N22" s="9">
        <v>3.3059999999999996</v>
      </c>
      <c r="O22" s="9"/>
      <c r="P22" s="88">
        <v>3.0114857142857141</v>
      </c>
      <c r="R22" s="88">
        <v>2.988</v>
      </c>
      <c r="S22" s="9"/>
      <c r="T22" s="9">
        <v>4.1940999999999997</v>
      </c>
      <c r="U22" s="9"/>
      <c r="V22" s="9">
        <v>4.9881851851851842</v>
      </c>
      <c r="W22" s="9">
        <v>4.2714418604651163</v>
      </c>
      <c r="X22" s="9">
        <v>2.9537500000000003</v>
      </c>
      <c r="Y22" s="9"/>
      <c r="Z22" s="9">
        <v>5.18</v>
      </c>
      <c r="AA22" s="9">
        <v>5.12</v>
      </c>
      <c r="AB22" s="9">
        <v>4.96949548</v>
      </c>
      <c r="AC22" s="9">
        <v>4.8785597100000002</v>
      </c>
      <c r="AD22" s="9">
        <v>6.1560878834588602</v>
      </c>
      <c r="AE22" s="85">
        <v>5.8050608869999998</v>
      </c>
      <c r="AF22" s="11"/>
      <c r="AG22" s="92"/>
      <c r="AH22" s="94"/>
      <c r="AI22" s="94"/>
      <c r="AJ22" s="94"/>
      <c r="AK22" s="94"/>
      <c r="AL22" s="94"/>
      <c r="AM22" s="94"/>
      <c r="AN22" s="94"/>
      <c r="AO22" s="94"/>
      <c r="AP22" s="94"/>
      <c r="AQ22" s="94"/>
      <c r="AR22" s="94"/>
      <c r="AS22" s="56"/>
      <c r="AT22" s="94"/>
      <c r="AU22" s="94"/>
      <c r="AV22" s="94"/>
      <c r="AW22" s="94"/>
      <c r="AX22" s="36"/>
    </row>
    <row r="23" spans="1:50">
      <c r="A23" s="8" t="s">
        <v>58</v>
      </c>
      <c r="B23" s="9">
        <v>67.153666968913072</v>
      </c>
      <c r="C23" s="9">
        <v>68.917600933640344</v>
      </c>
      <c r="D23" s="9">
        <v>65.78333109673197</v>
      </c>
      <c r="E23" s="9">
        <v>64.258000256246916</v>
      </c>
      <c r="F23" s="9">
        <v>69.029272329222565</v>
      </c>
      <c r="G23" s="9">
        <v>65.933890826500189</v>
      </c>
      <c r="H23" s="9">
        <v>64.847422294526638</v>
      </c>
      <c r="I23" s="9">
        <v>68.679383631058528</v>
      </c>
      <c r="K23" s="9">
        <v>67.620148164340279</v>
      </c>
      <c r="L23" s="9">
        <v>71.041453517372091</v>
      </c>
      <c r="M23" s="9">
        <v>71.261123412273079</v>
      </c>
      <c r="N23" s="9">
        <v>66.7461445786805</v>
      </c>
      <c r="P23" s="88">
        <v>82.1734025072479</v>
      </c>
      <c r="R23" s="88">
        <v>85.733385731002343</v>
      </c>
      <c r="T23" s="9">
        <v>66.871993567949033</v>
      </c>
      <c r="U23" s="31"/>
      <c r="V23" s="9">
        <v>69.410575716973483</v>
      </c>
      <c r="W23" s="9">
        <v>71.317418737069616</v>
      </c>
      <c r="X23" s="9">
        <v>72.812164509184683</v>
      </c>
      <c r="Y23" s="9"/>
      <c r="Z23" s="85">
        <v>72.1400401128016</v>
      </c>
      <c r="AA23" s="85">
        <v>71.773511480582911</v>
      </c>
      <c r="AB23" s="85">
        <v>72.511223420891866</v>
      </c>
      <c r="AC23" s="85">
        <v>72.06770995706232</v>
      </c>
      <c r="AD23" s="85">
        <v>71.356542939510049</v>
      </c>
      <c r="AE23" s="85">
        <v>71.904066535551678</v>
      </c>
      <c r="AF23" s="9"/>
      <c r="AG23" s="92"/>
      <c r="AI23" s="84"/>
      <c r="AM23" s="84"/>
      <c r="AR23" s="36"/>
      <c r="AS23" s="36"/>
      <c r="AT23" s="36"/>
      <c r="AU23" s="36"/>
      <c r="AV23" s="36"/>
      <c r="AW23" s="36"/>
      <c r="AX23" s="36"/>
    </row>
    <row r="24" spans="1:50">
      <c r="B24" s="9"/>
      <c r="C24" s="9"/>
      <c r="D24" s="9"/>
      <c r="E24" s="9"/>
      <c r="F24" s="9"/>
      <c r="G24" s="9"/>
      <c r="H24" s="9"/>
      <c r="I24" s="9"/>
      <c r="K24" s="9"/>
      <c r="L24" s="9"/>
      <c r="M24" s="9"/>
      <c r="N24" s="9"/>
      <c r="P24" s="9"/>
      <c r="R24" s="9"/>
      <c r="T24" s="9"/>
      <c r="U24" s="31"/>
      <c r="V24" s="9"/>
      <c r="W24" s="9"/>
      <c r="X24" s="9"/>
      <c r="Y24" s="9"/>
      <c r="Z24" s="85"/>
      <c r="AA24" s="85"/>
      <c r="AB24" s="85"/>
      <c r="AC24" s="85"/>
      <c r="AD24" s="85"/>
      <c r="AE24" s="85"/>
      <c r="AG24" s="10"/>
      <c r="AI24" s="84"/>
      <c r="AM24" s="84"/>
      <c r="AR24" s="36"/>
      <c r="AS24" s="36"/>
      <c r="AT24" s="36"/>
      <c r="AU24" s="36"/>
      <c r="AV24" s="36"/>
      <c r="AW24" s="36"/>
      <c r="AX24" s="36"/>
    </row>
    <row r="25" spans="1:50" s="16" customFormat="1">
      <c r="A25" s="16" t="s">
        <v>392</v>
      </c>
      <c r="B25" s="95" t="s">
        <v>421</v>
      </c>
      <c r="C25" s="95" t="s">
        <v>421</v>
      </c>
      <c r="D25" s="96" t="s">
        <v>422</v>
      </c>
      <c r="E25" s="95" t="s">
        <v>421</v>
      </c>
      <c r="F25" s="95" t="s">
        <v>421</v>
      </c>
      <c r="G25" s="95" t="s">
        <v>421</v>
      </c>
      <c r="H25" s="95" t="s">
        <v>421</v>
      </c>
      <c r="I25" s="95" t="s">
        <v>421</v>
      </c>
      <c r="K25" s="95" t="s">
        <v>421</v>
      </c>
      <c r="L25" s="95" t="s">
        <v>421</v>
      </c>
      <c r="M25" s="95" t="s">
        <v>421</v>
      </c>
      <c r="N25" s="95" t="s">
        <v>421</v>
      </c>
      <c r="P25" s="96" t="s">
        <v>419</v>
      </c>
      <c r="R25" s="96" t="s">
        <v>419</v>
      </c>
      <c r="T25" s="76" t="s">
        <v>421</v>
      </c>
      <c r="U25" s="95"/>
      <c r="V25" s="76" t="s">
        <v>421</v>
      </c>
      <c r="W25" s="76" t="s">
        <v>421</v>
      </c>
      <c r="X25" s="76" t="s">
        <v>421</v>
      </c>
      <c r="Y25" s="76"/>
      <c r="Z25" s="76" t="s">
        <v>421</v>
      </c>
      <c r="AA25" s="76" t="s">
        <v>421</v>
      </c>
      <c r="AB25" s="76" t="s">
        <v>421</v>
      </c>
      <c r="AC25" s="76" t="s">
        <v>421</v>
      </c>
      <c r="AD25" s="96" t="s">
        <v>420</v>
      </c>
      <c r="AE25" s="96" t="s">
        <v>420</v>
      </c>
      <c r="AF25" s="8"/>
      <c r="AG25" s="10"/>
      <c r="AI25" s="97"/>
      <c r="AM25" s="97"/>
      <c r="AR25" s="98"/>
      <c r="AS25" s="98"/>
      <c r="AT25" s="98"/>
      <c r="AU25" s="98"/>
      <c r="AV25" s="98"/>
      <c r="AW25" s="98"/>
      <c r="AX25" s="98"/>
    </row>
    <row r="26" spans="1:50" s="100" customFormat="1" ht="17" customHeight="1">
      <c r="A26" s="188" t="s">
        <v>195</v>
      </c>
      <c r="B26" s="188" t="s">
        <v>193</v>
      </c>
      <c r="C26" s="188" t="s">
        <v>193</v>
      </c>
      <c r="D26" s="188" t="s">
        <v>193</v>
      </c>
      <c r="E26" s="188" t="s">
        <v>193</v>
      </c>
      <c r="F26" s="188" t="s">
        <v>193</v>
      </c>
      <c r="G26" s="190" t="s">
        <v>194</v>
      </c>
      <c r="H26" s="188" t="s">
        <v>193</v>
      </c>
      <c r="I26" s="188" t="s">
        <v>193</v>
      </c>
      <c r="K26" s="188" t="s">
        <v>194</v>
      </c>
      <c r="L26" s="188" t="s">
        <v>194</v>
      </c>
      <c r="M26" s="188" t="s">
        <v>194</v>
      </c>
      <c r="N26" s="188" t="s">
        <v>194</v>
      </c>
      <c r="P26" s="188" t="s">
        <v>194</v>
      </c>
      <c r="R26" s="188" t="s">
        <v>194</v>
      </c>
      <c r="T26" s="188" t="s">
        <v>193</v>
      </c>
      <c r="V26" s="188" t="s">
        <v>193</v>
      </c>
      <c r="W26" s="188" t="s">
        <v>193</v>
      </c>
      <c r="X26" s="188" t="s">
        <v>194</v>
      </c>
      <c r="Y26" s="101"/>
      <c r="Z26" s="188" t="s">
        <v>193</v>
      </c>
      <c r="AA26" s="188" t="s">
        <v>193</v>
      </c>
      <c r="AB26" s="188" t="s">
        <v>193</v>
      </c>
      <c r="AC26" s="188" t="s">
        <v>193</v>
      </c>
      <c r="AD26" s="189" t="s">
        <v>194</v>
      </c>
      <c r="AE26" s="189" t="s">
        <v>194</v>
      </c>
      <c r="AF26" s="34"/>
      <c r="AH26" s="76"/>
      <c r="AL26" s="76"/>
    </row>
    <row r="27" spans="1:50" s="100" customFormat="1">
      <c r="A27" s="188"/>
      <c r="B27" s="188"/>
      <c r="C27" s="188"/>
      <c r="D27" s="188"/>
      <c r="E27" s="188"/>
      <c r="F27" s="188"/>
      <c r="G27" s="190"/>
      <c r="H27" s="188"/>
      <c r="I27" s="188"/>
      <c r="K27" s="188"/>
      <c r="L27" s="188"/>
      <c r="M27" s="188"/>
      <c r="N27" s="188"/>
      <c r="P27" s="188"/>
      <c r="R27" s="188"/>
      <c r="T27" s="188"/>
      <c r="V27" s="188"/>
      <c r="W27" s="188"/>
      <c r="X27" s="188"/>
      <c r="Y27" s="101"/>
      <c r="Z27" s="188"/>
      <c r="AA27" s="188"/>
      <c r="AB27" s="188"/>
      <c r="AC27" s="188"/>
      <c r="AD27" s="189"/>
      <c r="AE27" s="189"/>
      <c r="AH27" s="76"/>
      <c r="AL27" s="76"/>
    </row>
    <row r="28" spans="1:50">
      <c r="A28" s="11"/>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85"/>
      <c r="AG28" s="9"/>
      <c r="AH28" s="76"/>
      <c r="AL28" s="76"/>
      <c r="AR28" s="36"/>
      <c r="AS28" s="36"/>
      <c r="AT28" s="36"/>
      <c r="AU28" s="36"/>
      <c r="AV28" s="36"/>
      <c r="AW28" s="36"/>
      <c r="AX28" s="36"/>
    </row>
    <row r="29" spans="1:50">
      <c r="A29" s="11" t="s">
        <v>92</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1"/>
      <c r="AA29" s="11"/>
      <c r="AB29" s="11"/>
      <c r="AC29" s="11"/>
      <c r="AD29" s="105"/>
      <c r="AE29" s="85"/>
      <c r="AG29" s="9"/>
      <c r="AH29" s="76"/>
      <c r="AI29" s="9"/>
      <c r="AL29" s="76"/>
      <c r="AM29" s="9"/>
    </row>
    <row r="30" spans="1:50" ht="18">
      <c r="A30" s="23" t="s">
        <v>427</v>
      </c>
      <c r="B30" s="9">
        <v>0.97731014851762155</v>
      </c>
      <c r="C30" s="9">
        <v>1.7996906658351439</v>
      </c>
      <c r="D30" s="9">
        <v>0.85243828650571374</v>
      </c>
      <c r="E30" s="9">
        <v>0.94893670985788303</v>
      </c>
      <c r="F30" s="9">
        <v>1.4384519097673405</v>
      </c>
      <c r="G30" s="9">
        <v>0.91748401821362757</v>
      </c>
      <c r="H30" s="9">
        <v>0.11791600000000102</v>
      </c>
      <c r="I30" s="9">
        <v>0.9648802780321829</v>
      </c>
      <c r="J30" s="9"/>
      <c r="K30" s="9">
        <v>0.72230617362454674</v>
      </c>
      <c r="L30" s="9">
        <v>0.64999616037634855</v>
      </c>
      <c r="M30" s="9">
        <v>0.96311383031576603</v>
      </c>
      <c r="N30" s="9">
        <v>1.3248351714803637</v>
      </c>
      <c r="O30" s="9"/>
      <c r="P30" s="9">
        <v>1.4217029321411967</v>
      </c>
      <c r="Q30" s="9"/>
      <c r="R30" s="9"/>
      <c r="S30" s="9"/>
      <c r="T30" s="9">
        <v>0.8657912344591111</v>
      </c>
      <c r="U30" s="9"/>
      <c r="V30" s="9">
        <v>0.70248061379126847</v>
      </c>
      <c r="W30" s="9">
        <v>1.0896194505327765</v>
      </c>
      <c r="X30" s="9">
        <v>0.8237276938881184</v>
      </c>
      <c r="Y30" s="9"/>
      <c r="Z30" s="9">
        <v>0.42499999999999999</v>
      </c>
      <c r="AA30" s="9">
        <v>1.125</v>
      </c>
      <c r="AB30" s="9">
        <v>0.52500000000000002</v>
      </c>
      <c r="AC30" s="9">
        <v>0.57499999999999996</v>
      </c>
      <c r="AD30" s="9">
        <v>0.85069906939153195</v>
      </c>
      <c r="AE30" s="85">
        <v>0.91</v>
      </c>
      <c r="AG30" s="92"/>
      <c r="AH30" s="76"/>
      <c r="AI30" s="84"/>
      <c r="AJ30" s="84"/>
      <c r="AK30" s="84"/>
      <c r="AL30" s="76"/>
      <c r="AM30" s="84"/>
      <c r="AN30" s="84"/>
      <c r="AO30" s="84"/>
      <c r="AP30" s="84"/>
      <c r="AQ30" s="84"/>
      <c r="AR30" s="84"/>
      <c r="AS30" s="84"/>
      <c r="AT30" s="84"/>
      <c r="AU30" s="84"/>
      <c r="AV30" s="84"/>
    </row>
    <row r="31" spans="1:50" ht="18">
      <c r="A31" s="23" t="s">
        <v>428</v>
      </c>
      <c r="B31" s="9">
        <v>0.13273098311053719</v>
      </c>
      <c r="C31" s="9">
        <v>0.26738735025614052</v>
      </c>
      <c r="D31" s="9">
        <v>0.11762729509259323</v>
      </c>
      <c r="E31" s="9">
        <v>8.9012557541057052E-2</v>
      </c>
      <c r="F31" s="9">
        <v>0.20052585071384185</v>
      </c>
      <c r="G31" s="9">
        <v>0.21855464551213333</v>
      </c>
      <c r="H31" s="9">
        <v>2.8186000000000266E-2</v>
      </c>
      <c r="I31" s="9">
        <v>0.22866042368480721</v>
      </c>
      <c r="J31" s="9"/>
      <c r="K31" s="9">
        <v>0.11075618251215108</v>
      </c>
      <c r="L31" s="9">
        <v>7.9550913589926345E-2</v>
      </c>
      <c r="M31" s="9">
        <v>5.5926289574790386E-2</v>
      </c>
      <c r="N31" s="9">
        <v>0.19971213200167318</v>
      </c>
      <c r="O31" s="9"/>
      <c r="P31" s="9">
        <v>0.6585999325827655</v>
      </c>
      <c r="Q31" s="9"/>
      <c r="R31" s="9"/>
      <c r="S31" s="9"/>
      <c r="T31" s="9">
        <v>0.1208871752906817</v>
      </c>
      <c r="U31" s="9"/>
      <c r="V31" s="9">
        <v>5.8649626731445526E-2</v>
      </c>
      <c r="W31" s="9">
        <v>0.13558013558214915</v>
      </c>
      <c r="X31" s="9">
        <v>0.13934244905446977</v>
      </c>
      <c r="Y31" s="9"/>
      <c r="Z31" s="9">
        <v>0.28999999999999998</v>
      </c>
      <c r="AA31" s="9">
        <v>0.3</v>
      </c>
      <c r="AB31" s="9">
        <v>0.19</v>
      </c>
      <c r="AC31" s="9">
        <v>0.24</v>
      </c>
      <c r="AD31" s="101">
        <v>0.15313423192928291</v>
      </c>
      <c r="AE31" s="85">
        <v>0.18</v>
      </c>
      <c r="AG31" s="92"/>
      <c r="AH31" s="76"/>
      <c r="AJ31" s="84"/>
      <c r="AK31" s="84"/>
      <c r="AL31" s="76"/>
      <c r="AN31" s="84"/>
      <c r="AO31" s="84"/>
      <c r="AP31" s="84"/>
      <c r="AQ31" s="84"/>
      <c r="AR31" s="84"/>
      <c r="AS31" s="84"/>
      <c r="AT31" s="84"/>
      <c r="AU31" s="84"/>
      <c r="AV31" s="84"/>
    </row>
    <row r="32" spans="1:50" ht="18">
      <c r="A32" s="23" t="s">
        <v>429</v>
      </c>
      <c r="B32" s="9"/>
      <c r="C32" s="9"/>
      <c r="D32" s="9">
        <v>9.8843456434910236E-3</v>
      </c>
      <c r="E32" s="9"/>
      <c r="F32" s="9"/>
      <c r="G32" s="9"/>
      <c r="H32" s="9"/>
      <c r="I32" s="9"/>
      <c r="J32" s="9"/>
      <c r="K32" s="9"/>
      <c r="L32" s="9"/>
      <c r="M32" s="9"/>
      <c r="N32" s="9"/>
      <c r="O32" s="9"/>
      <c r="P32" s="9"/>
      <c r="Q32" s="9"/>
      <c r="R32" s="9"/>
      <c r="S32" s="9"/>
      <c r="T32" s="9">
        <v>0.01</v>
      </c>
      <c r="U32" s="9"/>
      <c r="V32" s="9">
        <v>0.01</v>
      </c>
      <c r="W32" s="9">
        <v>0.01</v>
      </c>
      <c r="X32" s="9"/>
      <c r="Y32" s="9"/>
      <c r="Z32" s="9">
        <v>0.03</v>
      </c>
      <c r="AA32" s="9">
        <v>0.02</v>
      </c>
      <c r="AB32" s="9">
        <v>0.04</v>
      </c>
      <c r="AC32" s="9">
        <v>0.01</v>
      </c>
      <c r="AD32" s="31">
        <v>1.4833686055731351E-2</v>
      </c>
      <c r="AE32" s="85">
        <v>1.7299999999999999E-2</v>
      </c>
      <c r="AG32" s="9"/>
      <c r="AH32" s="76"/>
      <c r="AL32" s="76"/>
    </row>
    <row r="33" spans="1:39" ht="18">
      <c r="A33" s="23" t="s">
        <v>430</v>
      </c>
      <c r="B33" s="9">
        <v>0.50920901617697023</v>
      </c>
      <c r="C33" s="9">
        <v>1.7577388166249275</v>
      </c>
      <c r="D33" s="9">
        <v>0.48482348060918024</v>
      </c>
      <c r="E33" s="9">
        <v>0.57787768923161775</v>
      </c>
      <c r="F33" s="9">
        <v>1.1603777321363247</v>
      </c>
      <c r="G33" s="9">
        <v>1.1551140870077337</v>
      </c>
      <c r="H33" s="9">
        <v>3.5515000000000185E-2</v>
      </c>
      <c r="I33" s="9">
        <v>0.73372084334568</v>
      </c>
      <c r="J33" s="9"/>
      <c r="K33" s="9">
        <v>0.77104937761439118</v>
      </c>
      <c r="L33" s="9">
        <v>0.322229862493224</v>
      </c>
      <c r="M33" s="9">
        <v>0.27413147746190009</v>
      </c>
      <c r="N33" s="9">
        <v>1.1964423930025525</v>
      </c>
      <c r="O33" s="9"/>
      <c r="P33" s="9">
        <v>1.2201818161171083</v>
      </c>
      <c r="Q33" s="9"/>
      <c r="R33" s="9"/>
      <c r="S33" s="9"/>
      <c r="T33" s="9">
        <v>0.87958402058027474</v>
      </c>
      <c r="U33" s="9"/>
      <c r="V33" s="9">
        <v>0.33185393098029903</v>
      </c>
      <c r="W33" s="9">
        <v>1.2433172265287225</v>
      </c>
      <c r="X33" s="9">
        <v>0.48200370103279311</v>
      </c>
      <c r="Y33" s="9"/>
      <c r="Z33" s="9">
        <v>0.4</v>
      </c>
      <c r="AA33" s="9">
        <v>0.53</v>
      </c>
      <c r="AB33" s="9">
        <v>0.37</v>
      </c>
      <c r="AC33" s="9">
        <v>0.51</v>
      </c>
      <c r="AD33" s="101">
        <v>0.34137469071896115</v>
      </c>
      <c r="AE33" s="85">
        <v>0.62170000000000003</v>
      </c>
      <c r="AH33" s="76"/>
      <c r="AL33" s="76"/>
    </row>
    <row r="34" spans="1:39" ht="18">
      <c r="A34" s="8" t="s">
        <v>435</v>
      </c>
      <c r="B34" s="9">
        <v>0.43619540743729479</v>
      </c>
      <c r="C34" s="9">
        <v>0.98566441550864614</v>
      </c>
      <c r="D34" s="9">
        <v>0.46255537126402563</v>
      </c>
      <c r="E34" s="9">
        <v>1.1692917605219364</v>
      </c>
      <c r="F34" s="9">
        <v>0.46937353312686891</v>
      </c>
      <c r="G34" s="9">
        <v>0.74926843102462504</v>
      </c>
      <c r="H34" s="9">
        <v>7.219999999999871E-2</v>
      </c>
      <c r="I34" s="9">
        <v>0.64632030119232187</v>
      </c>
      <c r="J34" s="9"/>
      <c r="K34" s="9">
        <v>0.74918807383903185</v>
      </c>
      <c r="L34" s="9">
        <v>0.30657991651995015</v>
      </c>
      <c r="M34" s="9">
        <v>0.1911150817251478</v>
      </c>
      <c r="N34" s="9">
        <v>1.462745690819522</v>
      </c>
      <c r="O34" s="9"/>
      <c r="P34" s="9">
        <v>1.3825048405539866</v>
      </c>
      <c r="Q34" s="9"/>
      <c r="R34" s="9"/>
      <c r="S34" s="9"/>
      <c r="T34" s="9">
        <v>0.57590746791476832</v>
      </c>
      <c r="U34" s="9"/>
      <c r="V34" s="9">
        <v>0.28561672184042719</v>
      </c>
      <c r="W34" s="9">
        <v>0.98054486853109268</v>
      </c>
      <c r="X34" s="9">
        <v>1.1877987009590476</v>
      </c>
      <c r="Y34" s="9"/>
      <c r="Z34" s="9">
        <v>0.43971937</v>
      </c>
      <c r="AA34" s="9">
        <v>0.67001421000000005</v>
      </c>
      <c r="AB34" s="9">
        <v>0.22763585</v>
      </c>
      <c r="AC34" s="9">
        <v>0.27986792999999999</v>
      </c>
      <c r="AD34" s="9">
        <v>8.2544393595203894E-2</v>
      </c>
      <c r="AE34" s="85">
        <v>0.222</v>
      </c>
      <c r="AG34" s="9"/>
      <c r="AH34" s="76"/>
      <c r="AL34" s="76"/>
    </row>
    <row r="35" spans="1:39">
      <c r="A35" s="23" t="s">
        <v>56</v>
      </c>
      <c r="B35" s="9">
        <v>0.34370630526363349</v>
      </c>
      <c r="C35" s="9">
        <v>0.2711810079905107</v>
      </c>
      <c r="D35" s="9">
        <v>0.51377195165092371</v>
      </c>
      <c r="E35" s="9">
        <v>0.81251595192478798</v>
      </c>
      <c r="F35" s="9">
        <v>0.88498339652729641</v>
      </c>
      <c r="G35" s="9">
        <v>0.53033821720064356</v>
      </c>
      <c r="H35" s="9">
        <v>2.6885000000000048E-2</v>
      </c>
      <c r="I35" s="9">
        <v>0.45630640669472217</v>
      </c>
      <c r="J35" s="9"/>
      <c r="K35" s="9">
        <v>0.44976456487496314</v>
      </c>
      <c r="L35" s="9">
        <v>0.35314362988078002</v>
      </c>
      <c r="M35" s="9">
        <v>0.25045833038002541</v>
      </c>
      <c r="N35" s="9">
        <v>0.59905733753995016</v>
      </c>
      <c r="O35" s="9"/>
      <c r="P35" s="9">
        <v>1.3067543829421777</v>
      </c>
      <c r="Q35" s="9"/>
      <c r="R35" s="9"/>
      <c r="S35" s="9"/>
      <c r="T35" s="9">
        <v>0.22956897189132497</v>
      </c>
      <c r="U35" s="9"/>
      <c r="V35" s="9">
        <v>0.27352444081374694</v>
      </c>
      <c r="W35" s="9">
        <v>0.94585543146008177</v>
      </c>
      <c r="X35" s="9">
        <v>0.63488545515521133</v>
      </c>
      <c r="Y35" s="9"/>
      <c r="Z35" s="9">
        <v>0.36849999999999999</v>
      </c>
      <c r="AA35" s="9">
        <v>0.4657</v>
      </c>
      <c r="AB35" s="9">
        <v>0.3276</v>
      </c>
      <c r="AC35" s="9">
        <v>0.315</v>
      </c>
      <c r="AD35" s="9">
        <v>1.3346578580652189E-2</v>
      </c>
      <c r="AE35" s="85">
        <v>0.02</v>
      </c>
      <c r="AG35" s="9"/>
      <c r="AH35" s="76"/>
      <c r="AL35" s="76"/>
    </row>
    <row r="36" spans="1:39">
      <c r="A36" s="23" t="s">
        <v>54</v>
      </c>
      <c r="B36" s="9">
        <v>5.1001591664038455E-2</v>
      </c>
      <c r="C36" s="9">
        <v>4.5396556939926683E-2</v>
      </c>
      <c r="D36" s="9">
        <v>2.3042305066984924E-2</v>
      </c>
      <c r="E36" s="9">
        <v>4.2116856250296604E-2</v>
      </c>
      <c r="F36" s="9">
        <v>2.6964955545299905E-2</v>
      </c>
      <c r="G36" s="9">
        <v>3.1882988597961071E-2</v>
      </c>
      <c r="H36" s="9">
        <v>5.4170000000000051E-3</v>
      </c>
      <c r="I36" s="9">
        <v>5.6288238161330544E-2</v>
      </c>
      <c r="J36" s="9"/>
      <c r="K36" s="9">
        <v>2.5083276698959437E-2</v>
      </c>
      <c r="L36" s="9">
        <v>2.5945367556333063E-2</v>
      </c>
      <c r="M36" s="9">
        <v>1.9994520355949511E-2</v>
      </c>
      <c r="N36" s="9">
        <v>5.7066987635831838E-2</v>
      </c>
      <c r="O36" s="9"/>
      <c r="P36" s="9">
        <v>3.279542104653637E-2</v>
      </c>
      <c r="Q36" s="9"/>
      <c r="R36" s="9"/>
      <c r="S36" s="9"/>
      <c r="T36" s="9">
        <v>8.8483593073518399E-2</v>
      </c>
      <c r="U36" s="9"/>
      <c r="V36" s="9">
        <v>1.3227832669776299E-2</v>
      </c>
      <c r="W36" s="9">
        <v>2.2882821817371952E-2</v>
      </c>
      <c r="X36" s="9">
        <v>4.2577060933529788E-2</v>
      </c>
      <c r="Y36" s="9"/>
      <c r="Z36" s="9">
        <v>0.01</v>
      </c>
      <c r="AA36" s="9">
        <v>0.03</v>
      </c>
      <c r="AB36" s="9">
        <v>0.01</v>
      </c>
      <c r="AC36" s="9">
        <v>0.02</v>
      </c>
      <c r="AD36" s="9">
        <v>0.75968253592392687</v>
      </c>
      <c r="AE36" s="85">
        <v>0.10638102300000001</v>
      </c>
      <c r="AG36" s="9"/>
      <c r="AH36" s="76"/>
      <c r="AI36" s="9"/>
      <c r="AL36" s="76"/>
      <c r="AM36" s="9"/>
    </row>
    <row r="37" spans="1:39">
      <c r="A37" s="23" t="s">
        <v>57</v>
      </c>
      <c r="B37" s="9">
        <v>0.303208387546471</v>
      </c>
      <c r="C37" s="9">
        <v>0.42273426520303542</v>
      </c>
      <c r="D37" s="9">
        <v>0.1387261666910744</v>
      </c>
      <c r="E37" s="9">
        <v>0.20774778257673587</v>
      </c>
      <c r="F37" s="9">
        <v>0.25668355213873767</v>
      </c>
      <c r="G37" s="9">
        <v>0.16325639694825417</v>
      </c>
      <c r="H37" s="9">
        <v>0.16092800000000018</v>
      </c>
      <c r="I37" s="9">
        <v>0.20232147199280051</v>
      </c>
      <c r="J37" s="9"/>
      <c r="K37" s="9">
        <v>0.25663237589398796</v>
      </c>
      <c r="L37" s="9">
        <v>0.13289057131794124</v>
      </c>
      <c r="M37" s="9">
        <v>0.1289709865584403</v>
      </c>
      <c r="N37" s="9">
        <v>0.21713328954361882</v>
      </c>
      <c r="O37" s="9"/>
      <c r="P37" s="9">
        <v>0.4873905738975598</v>
      </c>
      <c r="Q37" s="9"/>
      <c r="R37" s="9"/>
      <c r="S37" s="9"/>
      <c r="T37" s="9">
        <v>0.22528178891521627</v>
      </c>
      <c r="U37" s="9"/>
      <c r="V37" s="9">
        <v>0.16482253919058171</v>
      </c>
      <c r="W37" s="9">
        <v>0.31215568701358554</v>
      </c>
      <c r="X37" s="9">
        <v>0.2249638916883327</v>
      </c>
      <c r="Y37" s="9"/>
      <c r="Z37" s="9">
        <v>0.13164474800000001</v>
      </c>
      <c r="AA37" s="9">
        <v>0.19756415899999999</v>
      </c>
      <c r="AB37" s="9">
        <v>8.1114374000000003E-2</v>
      </c>
      <c r="AC37" s="9">
        <v>6.9920641000000006E-2</v>
      </c>
      <c r="AD37" s="9">
        <v>0.11977154117656498</v>
      </c>
      <c r="AE37" s="85">
        <v>0.311</v>
      </c>
      <c r="AH37" s="76"/>
      <c r="AL37" s="76"/>
    </row>
    <row r="38" spans="1:39" ht="18">
      <c r="A38" s="23" t="s">
        <v>431</v>
      </c>
      <c r="B38" s="9">
        <v>0.15982590357936124</v>
      </c>
      <c r="C38" s="9">
        <v>0.1624855587658102</v>
      </c>
      <c r="D38" s="9">
        <v>6.3927048400500952E-2</v>
      </c>
      <c r="E38" s="9">
        <v>0.11311895572216674</v>
      </c>
      <c r="F38" s="9">
        <v>9.6477364739041241E-2</v>
      </c>
      <c r="G38" s="9">
        <v>0.12943343540492047</v>
      </c>
      <c r="H38" s="9">
        <v>7.0310000000000095E-2</v>
      </c>
      <c r="I38" s="9">
        <v>0.15295978420521747</v>
      </c>
      <c r="J38" s="9"/>
      <c r="K38" s="9">
        <v>0.17669064900027645</v>
      </c>
      <c r="L38" s="9">
        <v>8.8604787359567727E-2</v>
      </c>
      <c r="M38" s="9">
        <v>9.9612825720220011E-2</v>
      </c>
      <c r="N38" s="9">
        <v>0.15472525841425294</v>
      </c>
      <c r="O38" s="9"/>
      <c r="P38" s="9">
        <v>0.194506717892517</v>
      </c>
      <c r="Q38" s="9"/>
      <c r="R38" s="9"/>
      <c r="S38" s="9"/>
      <c r="T38" s="9">
        <v>0.14133827013799197</v>
      </c>
      <c r="U38" s="9"/>
      <c r="V38" s="9">
        <v>0.15312686853147756</v>
      </c>
      <c r="W38" s="9">
        <v>0.10711315953174307</v>
      </c>
      <c r="X38" s="9">
        <v>0.30642347059433533</v>
      </c>
      <c r="Y38" s="9"/>
      <c r="Z38" s="9">
        <v>0.13</v>
      </c>
      <c r="AA38" s="9">
        <v>0.11899999999999999</v>
      </c>
      <c r="AB38" s="9">
        <v>7.3999999999999996E-2</v>
      </c>
      <c r="AC38" s="9">
        <v>9.7000000000000003E-2</v>
      </c>
      <c r="AD38" s="9">
        <v>0.12266434985493287</v>
      </c>
      <c r="AE38" s="85">
        <v>0.104</v>
      </c>
      <c r="AF38" s="37"/>
      <c r="AH38" s="76"/>
      <c r="AL38" s="76"/>
    </row>
    <row r="39" spans="1:39" ht="18">
      <c r="A39" s="23" t="s">
        <v>432</v>
      </c>
      <c r="B39" s="9">
        <v>5.9422255276477515E-2</v>
      </c>
      <c r="C39" s="9">
        <v>6.1885676064821378E-2</v>
      </c>
      <c r="D39" s="9">
        <v>7.105071102248027E-2</v>
      </c>
      <c r="E39" s="9">
        <v>3.0928761923530786E-2</v>
      </c>
      <c r="F39" s="9">
        <v>5.6536859237138387E-2</v>
      </c>
      <c r="G39" s="9">
        <v>0.10909647361974159</v>
      </c>
      <c r="H39" s="9">
        <v>1.7395999999999967E-2</v>
      </c>
      <c r="I39" s="9">
        <v>4.3631577954198864E-2</v>
      </c>
      <c r="J39" s="9"/>
      <c r="K39" s="9">
        <v>0.35392504876667175</v>
      </c>
      <c r="L39" s="9">
        <v>3.0040130680581614E-2</v>
      </c>
      <c r="M39" s="9">
        <v>4.0520460433282418E-2</v>
      </c>
      <c r="N39" s="9">
        <v>6.184414514691676E-2</v>
      </c>
      <c r="O39" s="9"/>
      <c r="P39" s="9">
        <v>0.38722607213446053</v>
      </c>
      <c r="Q39" s="9"/>
      <c r="R39" s="9"/>
      <c r="S39" s="9"/>
      <c r="T39" s="9">
        <v>4.0165828804594648E-2</v>
      </c>
      <c r="U39" s="9"/>
      <c r="V39" s="9">
        <v>0.15914850866416716</v>
      </c>
      <c r="W39" s="9">
        <v>0.11424098738576653</v>
      </c>
      <c r="X39" s="9">
        <v>0.12560130908727624</v>
      </c>
      <c r="Y39" s="9"/>
      <c r="Z39" s="9">
        <v>8.511312E-2</v>
      </c>
      <c r="AA39" s="9">
        <v>0.10539864</v>
      </c>
      <c r="AB39" s="9">
        <v>4.7906329999999997E-2</v>
      </c>
      <c r="AC39" s="9">
        <v>4.1544709999999999E-2</v>
      </c>
      <c r="AD39" s="9">
        <v>4.7253231153818347E-2</v>
      </c>
      <c r="AE39" s="85">
        <v>7.0000000000000007E-2</v>
      </c>
      <c r="AF39" s="37"/>
      <c r="AH39" s="76"/>
      <c r="AL39" s="76"/>
    </row>
    <row r="40" spans="1:39">
      <c r="A40" s="8" t="s">
        <v>132</v>
      </c>
      <c r="B40" s="9">
        <v>4.7189855268535467E-2</v>
      </c>
      <c r="C40" s="9">
        <v>3.1063069792560797E-2</v>
      </c>
      <c r="D40" s="9">
        <v>0</v>
      </c>
      <c r="E40" s="9">
        <v>2.4416955524004712E-2</v>
      </c>
      <c r="F40" s="9">
        <v>3.2398965522991624E-2</v>
      </c>
      <c r="G40" s="9">
        <v>2.8874360244024976E-2</v>
      </c>
      <c r="H40" s="9">
        <v>9.7800000000000109E-3</v>
      </c>
      <c r="I40" s="9">
        <v>3.7463796265846949E-2</v>
      </c>
      <c r="J40" s="9"/>
      <c r="K40" s="9">
        <v>6.4133995937324995E-2</v>
      </c>
      <c r="L40" s="9">
        <v>2.8782674437372594E-2</v>
      </c>
      <c r="M40" s="9">
        <v>5.6472805262103715E-2</v>
      </c>
      <c r="N40" s="9">
        <v>3.9950315690181384E-2</v>
      </c>
      <c r="O40" s="9"/>
      <c r="P40" s="9">
        <v>6.9458233925590071E-2</v>
      </c>
      <c r="Q40" s="9"/>
      <c r="R40" s="9"/>
      <c r="S40" s="9"/>
      <c r="T40" s="9">
        <v>5.2686395001366383E-2</v>
      </c>
      <c r="U40" s="9"/>
      <c r="V40" s="9">
        <v>7.33999544106613E-2</v>
      </c>
      <c r="W40" s="9">
        <v>6.9743541436192866E-2</v>
      </c>
      <c r="X40" s="9">
        <v>3.217404550006106E-2</v>
      </c>
      <c r="Y40" s="9"/>
      <c r="Z40" s="9">
        <v>3.5000000000000003E-2</v>
      </c>
      <c r="AA40" s="9">
        <v>4.2000000000000003E-2</v>
      </c>
      <c r="AB40" s="9">
        <v>2.7E-2</v>
      </c>
      <c r="AC40" s="9">
        <v>2.7E-2</v>
      </c>
      <c r="AD40" s="9">
        <v>5.9287565595879776E-2</v>
      </c>
      <c r="AE40" s="85">
        <v>0.03</v>
      </c>
      <c r="AF40" s="34"/>
      <c r="AH40" s="76"/>
      <c r="AL40" s="76"/>
    </row>
    <row r="41" spans="1:39">
      <c r="A41" s="8" t="s">
        <v>133</v>
      </c>
      <c r="B41" s="9">
        <v>1.4112664277166152E-2</v>
      </c>
      <c r="C41" s="9">
        <v>1.3232883111306472E-2</v>
      </c>
      <c r="D41" s="9">
        <v>9.0548175685653664E-3</v>
      </c>
      <c r="E41" s="9">
        <v>6.6895861438141455E-3</v>
      </c>
      <c r="F41" s="9">
        <v>6.5038721051385992E-3</v>
      </c>
      <c r="G41" s="9">
        <v>1.0189994487436144E-2</v>
      </c>
      <c r="H41" s="9">
        <v>7.080000000000003E-4</v>
      </c>
      <c r="I41" s="9">
        <v>1.7160871966449994E-2</v>
      </c>
      <c r="J41" s="9"/>
      <c r="K41" s="9">
        <v>1.3845774668285312E-2</v>
      </c>
      <c r="L41" s="9">
        <v>7.2094778378428929E-3</v>
      </c>
      <c r="M41" s="9">
        <v>6.8824504753361429E-3</v>
      </c>
      <c r="N41" s="9">
        <v>9.4359773202842747E-3</v>
      </c>
      <c r="O41" s="9"/>
      <c r="P41" s="9">
        <v>9.1536377466412047E-3</v>
      </c>
      <c r="Q41" s="9"/>
      <c r="R41" s="9"/>
      <c r="S41" s="9"/>
      <c r="T41" s="9">
        <v>1.2948793625662584E-2</v>
      </c>
      <c r="U41" s="9"/>
      <c r="V41" s="9">
        <v>4.0697940279821815E-3</v>
      </c>
      <c r="W41" s="9">
        <v>6.1033794115702466E-3</v>
      </c>
      <c r="X41" s="9">
        <v>1.4232405831762928E-2</v>
      </c>
      <c r="Y41" s="9"/>
      <c r="Z41" s="9">
        <v>8.9999999999999993E-3</v>
      </c>
      <c r="AA41" s="9">
        <v>4.0000000000000001E-3</v>
      </c>
      <c r="AB41" s="9">
        <v>5.0000000000000001E-3</v>
      </c>
      <c r="AC41" s="9">
        <v>5.0000000000000001E-3</v>
      </c>
      <c r="AD41" s="9">
        <v>6.1628815152839486E-3</v>
      </c>
      <c r="AE41" s="85">
        <v>0.02</v>
      </c>
      <c r="AF41" s="34"/>
      <c r="AH41" s="76"/>
      <c r="AL41" s="76"/>
    </row>
    <row r="42" spans="1:39">
      <c r="B42" s="9"/>
      <c r="C42" s="9"/>
      <c r="D42" s="9"/>
      <c r="E42" s="9"/>
      <c r="F42" s="9"/>
      <c r="G42" s="9"/>
      <c r="H42" s="9"/>
      <c r="I42" s="9"/>
      <c r="J42" s="9"/>
      <c r="K42" s="9"/>
      <c r="L42" s="9"/>
      <c r="M42" s="9"/>
      <c r="N42" s="9"/>
      <c r="O42" s="9"/>
      <c r="P42" s="9"/>
      <c r="Q42" s="9"/>
      <c r="R42" s="9"/>
      <c r="S42" s="9"/>
      <c r="T42" s="9"/>
      <c r="U42" s="9"/>
      <c r="V42" s="9"/>
      <c r="W42" s="9"/>
      <c r="X42" s="9"/>
      <c r="Y42" s="9"/>
      <c r="Z42" s="31"/>
      <c r="AA42" s="31"/>
      <c r="AB42" s="31"/>
      <c r="AC42" s="31"/>
      <c r="AD42" s="9"/>
      <c r="AE42" s="88"/>
      <c r="AF42" s="34"/>
      <c r="AH42" s="76"/>
      <c r="AL42" s="76"/>
    </row>
    <row r="43" spans="1:39" ht="18">
      <c r="A43" s="8" t="s">
        <v>461</v>
      </c>
      <c r="D43" s="9">
        <v>1.0000000000000231E-2</v>
      </c>
      <c r="P43" s="102"/>
      <c r="Y43" s="9"/>
      <c r="Z43" s="9">
        <v>0.01</v>
      </c>
      <c r="AA43" s="9">
        <v>0.03</v>
      </c>
      <c r="AB43" s="9">
        <v>0.02</v>
      </c>
      <c r="AC43" s="9">
        <v>0.02</v>
      </c>
      <c r="AD43" s="9">
        <v>3.8452909170407501E-2</v>
      </c>
      <c r="AE43" s="85">
        <v>0.03</v>
      </c>
      <c r="AH43" s="76"/>
      <c r="AL43" s="76"/>
    </row>
    <row r="44" spans="1:39">
      <c r="A44" s="8" t="s">
        <v>53</v>
      </c>
      <c r="B44" s="9">
        <v>1.0228702413367221</v>
      </c>
      <c r="C44" s="9">
        <v>1.4079559652204912</v>
      </c>
      <c r="D44" s="9">
        <v>0.44509324865695188</v>
      </c>
      <c r="E44" s="9">
        <v>1.3556461521340728</v>
      </c>
      <c r="F44" s="9">
        <v>1.0106379173571516</v>
      </c>
      <c r="G44" s="9">
        <v>0.74881647794840833</v>
      </c>
      <c r="H44" s="9">
        <v>0.26800000000000068</v>
      </c>
      <c r="I44" s="9">
        <v>1.6270871806185843</v>
      </c>
      <c r="J44" s="9"/>
      <c r="K44" s="9">
        <v>1.103861969751603</v>
      </c>
      <c r="L44" s="9">
        <v>0.66733915332415539</v>
      </c>
      <c r="M44" s="9">
        <v>0.99456969390438299</v>
      </c>
      <c r="N44" s="9">
        <v>1.4676114802847899</v>
      </c>
      <c r="O44" s="9"/>
      <c r="P44" s="102">
        <v>2.9414168048054332</v>
      </c>
      <c r="Q44" s="9"/>
      <c r="R44" s="9"/>
      <c r="S44" s="9"/>
      <c r="T44" s="9">
        <v>1.2416247420215176</v>
      </c>
      <c r="U44" s="9"/>
      <c r="V44" s="9">
        <v>0.79180423636019304</v>
      </c>
      <c r="W44" s="9">
        <v>1.3851997421243534</v>
      </c>
      <c r="X44" s="9">
        <v>1.3050403202583438</v>
      </c>
      <c r="Y44" s="9"/>
      <c r="Z44" s="9">
        <v>0.51</v>
      </c>
      <c r="AA44" s="9">
        <v>0.28000000000000003</v>
      </c>
      <c r="AB44" s="9">
        <v>0.68</v>
      </c>
      <c r="AC44" s="9">
        <v>0.47</v>
      </c>
      <c r="AD44" s="9">
        <v>0.5990686249053162</v>
      </c>
      <c r="AE44" s="85">
        <v>0.48039999999999999</v>
      </c>
      <c r="AH44" s="76"/>
      <c r="AL44" s="76"/>
    </row>
    <row r="45" spans="1:39" ht="18">
      <c r="A45" s="8" t="s">
        <v>436</v>
      </c>
      <c r="B45" s="9">
        <v>1.0458401953863237</v>
      </c>
      <c r="C45" s="9">
        <v>0.76559388712293119</v>
      </c>
      <c r="D45" s="9">
        <v>0.26704806059334468</v>
      </c>
      <c r="E45" s="9">
        <v>0.663016360188458</v>
      </c>
      <c r="F45" s="9">
        <v>0.85148726355712445</v>
      </c>
      <c r="G45" s="9">
        <v>1.2648382311050888</v>
      </c>
      <c r="H45" s="9">
        <v>0.37800000000000011</v>
      </c>
      <c r="I45" s="9">
        <v>1.4343143681448285</v>
      </c>
      <c r="J45" s="9"/>
      <c r="K45" s="9">
        <v>0.99386562133110978</v>
      </c>
      <c r="L45" s="9">
        <v>0.72878134257832983</v>
      </c>
      <c r="M45" s="9">
        <v>1.155759315359937</v>
      </c>
      <c r="N45" s="9">
        <v>1.1637699175750542</v>
      </c>
      <c r="O45" s="9"/>
      <c r="P45" s="9">
        <v>2.2672557797064417</v>
      </c>
      <c r="Q45" s="9"/>
      <c r="R45" s="9"/>
      <c r="S45" s="9"/>
      <c r="T45" s="9">
        <v>1.1349045598639615</v>
      </c>
      <c r="U45" s="9"/>
      <c r="V45" s="9">
        <v>1.1010358810665699</v>
      </c>
      <c r="W45" s="9">
        <v>1.4940338048273185</v>
      </c>
      <c r="X45" s="9">
        <v>1.3680727868063163</v>
      </c>
      <c r="Y45" s="9"/>
      <c r="Z45" s="9">
        <v>0.83</v>
      </c>
      <c r="AA45" s="9">
        <v>0.64</v>
      </c>
      <c r="AB45" s="9">
        <v>0.48</v>
      </c>
      <c r="AC45" s="9">
        <v>0.61</v>
      </c>
      <c r="AD45" s="9">
        <v>0.99043602119199625</v>
      </c>
      <c r="AE45" s="85">
        <v>0.35190238699999998</v>
      </c>
      <c r="AG45" s="9"/>
      <c r="AH45" s="76"/>
      <c r="AL45" s="76"/>
    </row>
    <row r="46" spans="1:39">
      <c r="A46" s="8" t="s">
        <v>58</v>
      </c>
      <c r="B46" s="31">
        <v>1.2542303429458626</v>
      </c>
      <c r="C46" s="9">
        <v>2.1134594687438182</v>
      </c>
      <c r="D46" s="9">
        <v>1.6838407116399428</v>
      </c>
      <c r="E46" s="31">
        <v>3.5065566128160293</v>
      </c>
      <c r="F46" s="9">
        <v>2.1407439976772533</v>
      </c>
      <c r="G46" s="9">
        <v>1.8088796310211366</v>
      </c>
      <c r="H46" s="9">
        <v>2.5837548822940186</v>
      </c>
      <c r="I46" s="31">
        <v>1.7531565662507891</v>
      </c>
      <c r="K46" s="9">
        <v>2.0336874089904602</v>
      </c>
      <c r="L46" s="9">
        <v>1.0523935471346126</v>
      </c>
      <c r="M46" s="9">
        <v>0.55778514125966649</v>
      </c>
      <c r="N46" s="9">
        <v>3.623559752241241</v>
      </c>
      <c r="P46" s="9">
        <v>4.2036596745259711</v>
      </c>
      <c r="R46" s="9"/>
      <c r="T46" s="9">
        <v>1.1962928483369064</v>
      </c>
      <c r="U46" s="9"/>
      <c r="V46" s="9">
        <v>0.65392160442325442</v>
      </c>
      <c r="W46" s="9">
        <v>3.1967465063939415</v>
      </c>
      <c r="X46" s="9">
        <v>3.3182331943575152</v>
      </c>
      <c r="Y46" s="9"/>
      <c r="Z46" s="85">
        <v>1.5492407007274707</v>
      </c>
      <c r="AA46" s="85">
        <v>1.904188738683426</v>
      </c>
      <c r="AB46" s="85">
        <v>1.4370935561919902</v>
      </c>
      <c r="AC46" s="85">
        <v>1.1258987733446146</v>
      </c>
      <c r="AD46" s="85">
        <v>2.9937871887145393</v>
      </c>
      <c r="AE46" s="85">
        <v>1.9111431596291639</v>
      </c>
      <c r="AH46" s="76"/>
      <c r="AL46" s="76"/>
    </row>
    <row r="47" spans="1:39">
      <c r="B47" s="9"/>
      <c r="C47" s="9"/>
      <c r="E47" s="9"/>
      <c r="F47" s="9"/>
      <c r="G47" s="9"/>
      <c r="H47" s="9"/>
      <c r="I47" s="9"/>
      <c r="J47" s="9"/>
      <c r="K47" s="9"/>
      <c r="L47" s="9"/>
      <c r="M47" s="9"/>
      <c r="N47" s="9"/>
      <c r="O47" s="9"/>
      <c r="P47" s="9"/>
      <c r="Q47" s="9"/>
      <c r="R47" s="9"/>
      <c r="S47" s="9"/>
      <c r="T47" s="9"/>
      <c r="U47" s="9"/>
      <c r="V47" s="9"/>
      <c r="W47" s="9"/>
      <c r="X47" s="9"/>
      <c r="Y47" s="9"/>
      <c r="Z47" s="9"/>
      <c r="AA47" s="9"/>
      <c r="AB47" s="9"/>
      <c r="AC47" s="9"/>
      <c r="AD47" s="9"/>
      <c r="AE47" s="85"/>
      <c r="AG47" s="9"/>
      <c r="AH47" s="76"/>
      <c r="AL47" s="76"/>
    </row>
    <row r="48" spans="1:39">
      <c r="A48" s="67" t="s">
        <v>140</v>
      </c>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11"/>
      <c r="AE48" s="85"/>
      <c r="AH48" s="76"/>
      <c r="AL48" s="76"/>
    </row>
    <row r="49" spans="1:50">
      <c r="A49" s="16" t="s">
        <v>52</v>
      </c>
      <c r="B49" s="16">
        <v>9</v>
      </c>
      <c r="C49" s="16">
        <v>6</v>
      </c>
      <c r="D49" s="16"/>
      <c r="E49" s="16">
        <v>10</v>
      </c>
      <c r="F49" s="16">
        <v>17</v>
      </c>
      <c r="G49" s="16">
        <v>2</v>
      </c>
      <c r="H49" s="16"/>
      <c r="I49" s="16">
        <v>5</v>
      </c>
      <c r="J49" s="16"/>
      <c r="K49" s="16">
        <v>7</v>
      </c>
      <c r="L49" s="16">
        <v>1</v>
      </c>
      <c r="M49" s="16">
        <v>5</v>
      </c>
      <c r="N49" s="16">
        <v>4</v>
      </c>
      <c r="O49" s="16"/>
      <c r="P49" s="16"/>
      <c r="Q49" s="16"/>
      <c r="R49" s="16"/>
      <c r="S49" s="16"/>
      <c r="T49" s="16">
        <v>5</v>
      </c>
      <c r="U49" s="16"/>
      <c r="V49" s="16">
        <v>3</v>
      </c>
      <c r="W49" s="16">
        <v>6</v>
      </c>
      <c r="X49" s="16"/>
      <c r="Y49" s="16"/>
      <c r="Z49" s="16">
        <v>14</v>
      </c>
      <c r="AA49" s="16"/>
      <c r="AB49" s="16">
        <v>10</v>
      </c>
      <c r="AE49" s="85"/>
      <c r="AH49" s="76"/>
      <c r="AL49" s="76"/>
    </row>
    <row r="50" spans="1:50" ht="18">
      <c r="A50" s="23" t="s">
        <v>427</v>
      </c>
      <c r="B50" s="9">
        <v>40.757726555555564</v>
      </c>
      <c r="C50" s="9">
        <v>42.314127000000006</v>
      </c>
      <c r="D50" s="9"/>
      <c r="E50" s="9">
        <v>40.145792769230766</v>
      </c>
      <c r="F50" s="9">
        <v>41.304899588235294</v>
      </c>
      <c r="G50" s="9">
        <v>41.853712000000002</v>
      </c>
      <c r="I50" s="9">
        <v>39.693297799999996</v>
      </c>
      <c r="K50" s="9">
        <v>39.636033000000005</v>
      </c>
      <c r="L50" s="9">
        <v>40.603546000000001</v>
      </c>
      <c r="M50" s="9">
        <v>40.520433599999997</v>
      </c>
      <c r="N50" s="9">
        <v>41.103831999999997</v>
      </c>
      <c r="P50" s="9"/>
      <c r="R50" s="9"/>
      <c r="T50" s="9">
        <v>39.490988800000004</v>
      </c>
      <c r="V50" s="9">
        <v>39.657940999999994</v>
      </c>
      <c r="W50" s="9">
        <v>40.660745499999997</v>
      </c>
      <c r="Z50" s="9">
        <v>42.464932571428569</v>
      </c>
      <c r="AA50" s="9"/>
      <c r="AB50" s="9">
        <v>41.993675199999998</v>
      </c>
      <c r="AE50" s="85"/>
      <c r="AH50" s="76"/>
      <c r="AL50" s="76"/>
    </row>
    <row r="51" spans="1:50" ht="18">
      <c r="A51" s="23" t="s">
        <v>428</v>
      </c>
      <c r="B51" s="9">
        <v>1.7573513333333333</v>
      </c>
      <c r="C51" s="9">
        <v>1.6429751666666668</v>
      </c>
      <c r="D51" s="9"/>
      <c r="E51" s="9">
        <v>1.9019232307692309</v>
      </c>
      <c r="F51" s="9">
        <v>1.3792201176470589</v>
      </c>
      <c r="G51" s="9">
        <v>2.0496439999999998</v>
      </c>
      <c r="I51" s="9">
        <v>1.5450778000000001</v>
      </c>
      <c r="K51" s="9">
        <v>1.7017957272727273</v>
      </c>
      <c r="L51" s="9">
        <v>1.668142</v>
      </c>
      <c r="M51" s="9">
        <v>1.6836005999999997</v>
      </c>
      <c r="N51" s="9">
        <v>1.6459795000000002</v>
      </c>
      <c r="P51" s="9"/>
      <c r="R51" s="9"/>
      <c r="T51" s="9">
        <v>1.9258189999999999</v>
      </c>
      <c r="V51" s="9">
        <v>1.9136750000000002</v>
      </c>
      <c r="W51" s="9">
        <v>1.8796381666666668</v>
      </c>
      <c r="Z51" s="9">
        <v>1.3744362142857141</v>
      </c>
      <c r="AA51" s="9"/>
      <c r="AB51" s="9">
        <v>1.6090373</v>
      </c>
      <c r="AE51" s="85"/>
      <c r="AH51" s="76"/>
      <c r="AL51" s="76"/>
    </row>
    <row r="52" spans="1:50" ht="18">
      <c r="A52" s="23" t="s">
        <v>430</v>
      </c>
      <c r="B52" s="9">
        <v>13.341808111111112</v>
      </c>
      <c r="C52" s="9">
        <v>13.038365666666666</v>
      </c>
      <c r="D52" s="9"/>
      <c r="E52" s="9">
        <v>13.896143538461537</v>
      </c>
      <c r="F52" s="9">
        <v>13.806627117647059</v>
      </c>
      <c r="G52" s="9">
        <v>12.7352785</v>
      </c>
      <c r="I52" s="9">
        <v>15.004903200000001</v>
      </c>
      <c r="K52" s="9">
        <v>15.617921545454545</v>
      </c>
      <c r="L52" s="9">
        <v>15.050592</v>
      </c>
      <c r="M52" s="9">
        <v>15.3349662</v>
      </c>
      <c r="N52" s="9">
        <v>14.195972250000001</v>
      </c>
      <c r="P52" s="9"/>
      <c r="R52" s="9"/>
      <c r="T52" s="9">
        <v>14.708933000000002</v>
      </c>
      <c r="V52" s="9">
        <v>15.505200666666667</v>
      </c>
      <c r="W52" s="9">
        <v>13.203651000000001</v>
      </c>
      <c r="Z52" s="9">
        <v>11.774881642857142</v>
      </c>
      <c r="AA52" s="9"/>
      <c r="AB52" s="9">
        <v>12.202837800000001</v>
      </c>
      <c r="AE52" s="85"/>
      <c r="AH52" s="76"/>
      <c r="AL52" s="76"/>
    </row>
    <row r="53" spans="1:50" ht="18">
      <c r="A53" s="8" t="s">
        <v>435</v>
      </c>
      <c r="B53" s="9">
        <v>11.751777777777781</v>
      </c>
      <c r="C53" s="9">
        <v>11.596683333333333</v>
      </c>
      <c r="D53" s="9"/>
      <c r="E53" s="9">
        <v>11.857538461538459</v>
      </c>
      <c r="F53" s="9">
        <v>11.033182352941179</v>
      </c>
      <c r="G53" s="9">
        <v>12.008699999999999</v>
      </c>
      <c r="I53" s="9">
        <v>10.796799999999999</v>
      </c>
      <c r="K53" s="9">
        <v>10.556099999999999</v>
      </c>
      <c r="L53" s="9">
        <v>10.096400000000001</v>
      </c>
      <c r="M53" s="9">
        <v>9.9145599999999998</v>
      </c>
      <c r="N53" s="9">
        <v>11.274725</v>
      </c>
      <c r="P53" s="9"/>
      <c r="R53" s="9"/>
      <c r="T53" s="9">
        <v>11.844480000000001</v>
      </c>
      <c r="V53" s="9">
        <v>10.884566666666666</v>
      </c>
      <c r="W53" s="9">
        <v>10.060483333333332</v>
      </c>
      <c r="Z53" s="9">
        <v>10.64362142857143</v>
      </c>
      <c r="AA53" s="9"/>
      <c r="AB53" s="9">
        <v>10.574490000000001</v>
      </c>
      <c r="AE53" s="85"/>
      <c r="AH53" s="76"/>
      <c r="AL53" s="76"/>
    </row>
    <row r="54" spans="1:50">
      <c r="A54" s="23" t="s">
        <v>56</v>
      </c>
      <c r="B54" s="9">
        <v>13.721547444444445</v>
      </c>
      <c r="C54" s="9">
        <v>14.038167166666666</v>
      </c>
      <c r="D54" s="9"/>
      <c r="E54" s="9">
        <v>13.213128076923075</v>
      </c>
      <c r="F54" s="9">
        <v>13.951296764705884</v>
      </c>
      <c r="G54" s="9">
        <v>13.3536435</v>
      </c>
      <c r="I54" s="9">
        <v>13.435188199999999</v>
      </c>
      <c r="K54" s="9">
        <v>13.038407909090909</v>
      </c>
      <c r="L54" s="9">
        <v>14.226817</v>
      </c>
      <c r="M54" s="9">
        <v>13.833521600000001</v>
      </c>
      <c r="N54" s="9">
        <v>13.319336250000001</v>
      </c>
      <c r="P54" s="9"/>
      <c r="R54" s="9"/>
      <c r="T54" s="9">
        <v>13.5576496</v>
      </c>
      <c r="V54" s="9">
        <v>13.847318999999999</v>
      </c>
      <c r="W54" s="9">
        <v>14.996554000000001</v>
      </c>
      <c r="Z54" s="9">
        <v>15.052662357142859</v>
      </c>
      <c r="AA54" s="9"/>
      <c r="AB54" s="9">
        <v>14.9353927</v>
      </c>
      <c r="AE54" s="85"/>
      <c r="AF54" s="9"/>
      <c r="AH54" s="76"/>
      <c r="AL54" s="76"/>
    </row>
    <row r="55" spans="1:50">
      <c r="A55" s="23" t="s">
        <v>54</v>
      </c>
      <c r="B55" s="9">
        <v>0.18823722222222219</v>
      </c>
      <c r="C55" s="9">
        <v>0.13124133333333332</v>
      </c>
      <c r="D55" s="9"/>
      <c r="E55" s="9">
        <v>0.14724999999999999</v>
      </c>
      <c r="F55" s="9">
        <v>0.15345317647058826</v>
      </c>
      <c r="G55" s="9">
        <v>0.1775255</v>
      </c>
      <c r="I55" s="9">
        <v>0.1331128</v>
      </c>
      <c r="K55" s="9">
        <v>9.462327272727275E-2</v>
      </c>
      <c r="L55" s="9">
        <v>0.11029799999999999</v>
      </c>
      <c r="M55" s="9">
        <v>8.7739999999999999E-2</v>
      </c>
      <c r="N55" s="9">
        <v>0.13284975000000002</v>
      </c>
      <c r="P55" s="9"/>
      <c r="R55" s="9"/>
      <c r="T55" s="9">
        <v>0.1591562</v>
      </c>
      <c r="V55" s="9">
        <v>8.8231666666666667E-2</v>
      </c>
      <c r="W55" s="9">
        <v>9.3976666666666667E-2</v>
      </c>
      <c r="Z55" s="9">
        <v>0.13424535714285715</v>
      </c>
      <c r="AA55" s="9"/>
      <c r="AB55" s="9">
        <v>0.12038310000000001</v>
      </c>
      <c r="AE55" s="85"/>
      <c r="AF55" s="9"/>
      <c r="AH55" s="76"/>
      <c r="AI55" s="9"/>
      <c r="AJ55" s="9"/>
      <c r="AK55" s="9"/>
      <c r="AL55" s="76"/>
      <c r="AM55" s="9"/>
      <c r="AN55" s="9"/>
      <c r="AO55" s="9"/>
      <c r="AP55" s="9"/>
      <c r="AQ55" s="9"/>
      <c r="AR55" s="9"/>
      <c r="AS55" s="9"/>
      <c r="AT55" s="9"/>
      <c r="AU55" s="9"/>
      <c r="AV55" s="9"/>
      <c r="AW55" s="9"/>
    </row>
    <row r="56" spans="1:50">
      <c r="A56" s="23" t="s">
        <v>57</v>
      </c>
      <c r="B56" s="9">
        <v>12.044117777777778</v>
      </c>
      <c r="C56" s="9">
        <v>11.873719999999999</v>
      </c>
      <c r="D56" s="9"/>
      <c r="E56" s="9">
        <v>12.091048384615384</v>
      </c>
      <c r="F56" s="9">
        <v>12.072603470588234</v>
      </c>
      <c r="G56" s="9">
        <v>11.972701000000001</v>
      </c>
      <c r="I56" s="9">
        <v>12.588716</v>
      </c>
      <c r="K56" s="9">
        <v>12.391223818181818</v>
      </c>
      <c r="L56" s="9">
        <v>12.367364999999999</v>
      </c>
      <c r="M56" s="9">
        <v>12.4929506</v>
      </c>
      <c r="N56" s="9">
        <v>12.185423250000001</v>
      </c>
      <c r="P56" s="9"/>
      <c r="R56" s="9"/>
      <c r="T56" s="9">
        <v>12.561761799999999</v>
      </c>
      <c r="V56" s="9">
        <v>12.774888333333331</v>
      </c>
      <c r="W56" s="9">
        <v>12.259629833333335</v>
      </c>
      <c r="Z56" s="9">
        <v>11.554596142857141</v>
      </c>
      <c r="AA56" s="9"/>
      <c r="AB56" s="9">
        <v>11.631645599999999</v>
      </c>
      <c r="AE56" s="85"/>
      <c r="AF56" s="9"/>
      <c r="AH56" s="76"/>
      <c r="AI56" s="9"/>
      <c r="AJ56" s="9"/>
      <c r="AK56" s="9"/>
      <c r="AL56" s="76"/>
      <c r="AM56" s="9"/>
      <c r="AN56" s="9"/>
      <c r="AO56" s="9"/>
      <c r="AP56" s="9"/>
      <c r="AQ56" s="9"/>
      <c r="AR56" s="9"/>
      <c r="AS56" s="9"/>
      <c r="AT56" s="9"/>
      <c r="AU56" s="9"/>
      <c r="AV56" s="9"/>
      <c r="AW56" s="9"/>
    </row>
    <row r="57" spans="1:50" ht="18">
      <c r="A57" s="23" t="s">
        <v>431</v>
      </c>
      <c r="B57" s="9">
        <v>2.3928727777777774</v>
      </c>
      <c r="C57" s="9">
        <v>2.2966143333333333</v>
      </c>
      <c r="D57" s="9"/>
      <c r="E57" s="9">
        <v>2.3654956153846154</v>
      </c>
      <c r="F57" s="9">
        <v>2.2493868823529408</v>
      </c>
      <c r="G57" s="9">
        <v>2.318187</v>
      </c>
      <c r="I57" s="9">
        <v>2.3278052000000002</v>
      </c>
      <c r="K57" s="9">
        <v>2.1245486363636363</v>
      </c>
      <c r="L57" s="9">
        <v>2.4660380000000002</v>
      </c>
      <c r="M57" s="9">
        <v>2.2237542000000001</v>
      </c>
      <c r="N57" s="9">
        <v>2.3610150000000001</v>
      </c>
      <c r="P57" s="9"/>
      <c r="R57" s="9"/>
      <c r="T57" s="9">
        <v>2.7629763999999999</v>
      </c>
      <c r="V57" s="9">
        <v>2.3157366666666666</v>
      </c>
      <c r="W57" s="9">
        <v>2.3286521666666666</v>
      </c>
      <c r="Z57" s="9">
        <v>2.2577662142857142</v>
      </c>
      <c r="AA57" s="9"/>
      <c r="AB57" s="9">
        <v>2.2454687</v>
      </c>
      <c r="AE57" s="85"/>
      <c r="AF57" s="9"/>
    </row>
    <row r="58" spans="1:50" ht="18">
      <c r="A58" s="23" t="s">
        <v>432</v>
      </c>
      <c r="B58" s="9">
        <v>0.46752033333333337</v>
      </c>
      <c r="C58" s="9">
        <v>0.44424416666666672</v>
      </c>
      <c r="D58" s="9"/>
      <c r="E58" s="9">
        <v>0.56384200000000007</v>
      </c>
      <c r="F58" s="9">
        <v>0.45130829411764711</v>
      </c>
      <c r="G58" s="9">
        <v>0.59146100000000001</v>
      </c>
      <c r="I58" s="9">
        <v>0.47867660000000001</v>
      </c>
      <c r="K58" s="9">
        <v>0.84884727272727278</v>
      </c>
      <c r="L58" s="9">
        <v>0.51734899999999995</v>
      </c>
      <c r="M58" s="9">
        <v>0.64213559999999992</v>
      </c>
      <c r="N58" s="9">
        <v>0.41124525000000001</v>
      </c>
      <c r="P58" s="9"/>
      <c r="R58" s="9"/>
      <c r="T58" s="9">
        <v>0.68901360000000011</v>
      </c>
      <c r="V58" s="9">
        <v>0.94599699999999987</v>
      </c>
      <c r="W58" s="9">
        <v>0.92447099999999993</v>
      </c>
      <c r="Z58" s="9">
        <v>0.70260985714285729</v>
      </c>
      <c r="AA58" s="9"/>
      <c r="AB58" s="9">
        <v>0.73446179999999994</v>
      </c>
      <c r="AE58" s="85"/>
      <c r="AF58" s="9"/>
    </row>
    <row r="59" spans="1:50">
      <c r="A59" s="8" t="s">
        <v>132</v>
      </c>
      <c r="B59" s="9">
        <v>0.17356877777777779</v>
      </c>
      <c r="C59" s="9">
        <v>0.17015450000000001</v>
      </c>
      <c r="D59" s="9"/>
      <c r="E59" s="9">
        <v>0.24353669230769226</v>
      </c>
      <c r="F59" s="9">
        <v>0.20388899999999999</v>
      </c>
      <c r="G59" s="9">
        <v>0.26405899999999999</v>
      </c>
      <c r="I59" s="9">
        <v>0.113511</v>
      </c>
      <c r="K59" s="9">
        <v>0.24841836363636363</v>
      </c>
      <c r="L59" s="9">
        <v>0.222111</v>
      </c>
      <c r="M59" s="9">
        <v>0.29632540000000002</v>
      </c>
      <c r="N59" s="9">
        <v>0.20672099999999999</v>
      </c>
      <c r="P59" s="9"/>
      <c r="R59" s="9"/>
      <c r="T59" s="9">
        <v>0.32480359999999997</v>
      </c>
      <c r="V59" s="9">
        <v>0.19898066666666667</v>
      </c>
      <c r="W59" s="9">
        <v>0.25810966666666668</v>
      </c>
      <c r="Z59" s="9">
        <v>0.47164099999999998</v>
      </c>
      <c r="AA59" s="9"/>
      <c r="AB59" s="9">
        <v>0.36415969999999998</v>
      </c>
      <c r="AE59" s="89"/>
      <c r="AF59" s="56"/>
    </row>
    <row r="60" spans="1:50">
      <c r="A60" s="8" t="s">
        <v>133</v>
      </c>
      <c r="B60" s="9">
        <v>2.3020666666666665E-2</v>
      </c>
      <c r="C60" s="9">
        <v>3.0640166666666666E-2</v>
      </c>
      <c r="D60" s="9"/>
      <c r="E60" s="9">
        <v>1.7339384615384614E-2</v>
      </c>
      <c r="F60" s="9">
        <v>1.538429411764706E-2</v>
      </c>
      <c r="G60" s="9">
        <v>2.5829999999999999E-2</v>
      </c>
      <c r="I60" s="9">
        <v>2.3360600000000002E-2</v>
      </c>
      <c r="K60" s="9">
        <v>1.4041454545454544E-2</v>
      </c>
      <c r="L60" s="9">
        <v>7.6730000000000001E-3</v>
      </c>
      <c r="M60" s="9">
        <v>1.3786400000000001E-2</v>
      </c>
      <c r="N60" s="9">
        <v>2.4451000000000004E-2</v>
      </c>
      <c r="P60" s="9"/>
      <c r="R60" s="9"/>
      <c r="T60" s="9">
        <v>1.54982E-2</v>
      </c>
      <c r="V60" s="9">
        <v>1.3276999999999999E-2</v>
      </c>
      <c r="W60" s="9">
        <v>1.8300166666666666E-2</v>
      </c>
      <c r="Z60" s="9">
        <v>2.6357357142857141E-2</v>
      </c>
      <c r="AA60" s="9"/>
      <c r="AB60" s="9">
        <v>2.4637399999999997E-2</v>
      </c>
      <c r="AE60" s="89"/>
      <c r="AF60" s="56"/>
    </row>
    <row r="61" spans="1:50">
      <c r="AE61" s="85"/>
      <c r="AF61" s="9"/>
    </row>
    <row r="62" spans="1:50" ht="18">
      <c r="A62" s="8" t="s">
        <v>461</v>
      </c>
      <c r="B62" s="9">
        <v>1.961111111111111</v>
      </c>
      <c r="C62" s="9">
        <v>1.9700000000000004</v>
      </c>
      <c r="D62" s="9"/>
      <c r="E62" s="9">
        <v>1.9215384615384619</v>
      </c>
      <c r="F62" s="9">
        <v>1.96</v>
      </c>
      <c r="G62" s="9">
        <v>1.91</v>
      </c>
      <c r="I62" s="9">
        <v>1.9920000000000002</v>
      </c>
      <c r="K62" s="9">
        <v>1.929090909090909</v>
      </c>
      <c r="L62" s="9">
        <v>1.96</v>
      </c>
      <c r="M62" s="9">
        <v>1.9159999999999999</v>
      </c>
      <c r="N62" s="9">
        <v>1.9474999999999998</v>
      </c>
      <c r="P62" s="9"/>
      <c r="R62" s="9"/>
      <c r="T62" s="9">
        <v>1.8779999999999997</v>
      </c>
      <c r="V62" s="9">
        <v>1.9466666666666665</v>
      </c>
      <c r="W62" s="9">
        <v>1.9299999999999997</v>
      </c>
      <c r="Z62" s="9">
        <v>1.8321428571428571</v>
      </c>
      <c r="AA62" s="9"/>
      <c r="AB62" s="9">
        <v>1.8839999999999999</v>
      </c>
      <c r="AE62" s="85"/>
      <c r="AF62" s="9"/>
    </row>
    <row r="63" spans="1:50">
      <c r="A63" s="8" t="s">
        <v>53</v>
      </c>
      <c r="B63" s="9">
        <v>7.2067777777777779</v>
      </c>
      <c r="C63" s="9">
        <v>7.5873333333333335</v>
      </c>
      <c r="D63" s="9"/>
      <c r="E63" s="9">
        <v>7.8622307692307691</v>
      </c>
      <c r="F63" s="9">
        <v>6.6184705882352928</v>
      </c>
      <c r="G63" s="9">
        <v>9.3239999999999998</v>
      </c>
      <c r="I63" s="9">
        <v>6.6891999999999996</v>
      </c>
      <c r="K63" s="9">
        <v>7.4978181818181833</v>
      </c>
      <c r="L63" s="9">
        <v>6.1580000000000004</v>
      </c>
      <c r="M63" s="9">
        <v>7.2861999999999991</v>
      </c>
      <c r="N63" s="9">
        <v>8.1312499999999996</v>
      </c>
      <c r="P63" s="9"/>
      <c r="R63" s="9"/>
      <c r="T63" s="9">
        <v>7.5665999999999993</v>
      </c>
      <c r="V63" s="9">
        <v>6.5486666666666666</v>
      </c>
      <c r="W63" s="9">
        <v>5.5948333333333338</v>
      </c>
      <c r="Z63" s="9">
        <v>6.1267142857142849</v>
      </c>
      <c r="AA63" s="9"/>
      <c r="AB63" s="9">
        <v>6.0753000000000004</v>
      </c>
      <c r="AE63" s="85"/>
      <c r="AF63" s="9"/>
      <c r="AG63" s="9"/>
      <c r="AH63" s="9"/>
      <c r="AI63" s="9"/>
      <c r="AJ63" s="9"/>
      <c r="AK63" s="9"/>
      <c r="AL63" s="9"/>
      <c r="AM63" s="9"/>
      <c r="AN63" s="9"/>
      <c r="AO63" s="9"/>
      <c r="AP63" s="9"/>
      <c r="AQ63" s="9"/>
      <c r="AR63" s="9"/>
      <c r="AS63" s="9"/>
      <c r="AT63" s="9"/>
      <c r="AU63" s="9"/>
      <c r="AV63" s="9"/>
      <c r="AW63" s="9"/>
      <c r="AX63" s="9"/>
    </row>
    <row r="64" spans="1:50" ht="18">
      <c r="A64" s="8" t="s">
        <v>436</v>
      </c>
      <c r="B64" s="9">
        <v>5.0500000000000007</v>
      </c>
      <c r="C64" s="9">
        <v>4.4548333333333332</v>
      </c>
      <c r="D64" s="9"/>
      <c r="E64" s="9">
        <v>4.4392307692307691</v>
      </c>
      <c r="F64" s="9">
        <v>4.905235294117646</v>
      </c>
      <c r="G64" s="9">
        <v>2.9830000000000001</v>
      </c>
      <c r="I64" s="9">
        <v>4.5640000000000001</v>
      </c>
      <c r="K64" s="9">
        <v>3.3980909090909091</v>
      </c>
      <c r="L64" s="9">
        <v>4.3760000000000003</v>
      </c>
      <c r="M64" s="9">
        <v>2.9203999999999999</v>
      </c>
      <c r="N64" s="9">
        <v>3.49275</v>
      </c>
      <c r="P64" s="9"/>
      <c r="R64" s="9"/>
      <c r="T64" s="9">
        <v>4.7531999999999996</v>
      </c>
      <c r="V64" s="9">
        <v>4.8176666666666668</v>
      </c>
      <c r="W64" s="9">
        <v>4.9618333333333338</v>
      </c>
      <c r="Z64" s="9">
        <v>5.0187857142857144</v>
      </c>
      <c r="AA64" s="9"/>
      <c r="AB64" s="9">
        <v>4.9991000000000003</v>
      </c>
      <c r="AE64" s="85"/>
      <c r="AF64" s="9"/>
      <c r="AG64" s="9"/>
      <c r="AH64" s="9"/>
      <c r="AI64" s="9"/>
      <c r="AJ64" s="9"/>
      <c r="AK64" s="9"/>
      <c r="AL64" s="9"/>
      <c r="AM64" s="9"/>
      <c r="AN64" s="9"/>
      <c r="AO64" s="9"/>
      <c r="AP64" s="9"/>
      <c r="AQ64" s="9"/>
      <c r="AR64" s="9"/>
      <c r="AS64" s="9"/>
      <c r="AT64" s="9"/>
      <c r="AU64" s="9"/>
      <c r="AV64" s="9"/>
      <c r="AW64" s="9"/>
      <c r="AX64" s="9"/>
    </row>
    <row r="65" spans="1:50">
      <c r="A65" s="8" t="s">
        <v>58</v>
      </c>
      <c r="B65" s="31">
        <v>67.540000000000006</v>
      </c>
      <c r="C65" s="31">
        <v>68.33</v>
      </c>
      <c r="D65" s="31"/>
      <c r="E65" s="31">
        <v>66.95</v>
      </c>
      <c r="F65" s="31">
        <v>69.25</v>
      </c>
      <c r="G65" s="31">
        <v>66.47</v>
      </c>
      <c r="I65" s="31">
        <v>68.92</v>
      </c>
      <c r="K65" s="31">
        <v>68.48</v>
      </c>
      <c r="L65" s="31">
        <v>71.52</v>
      </c>
      <c r="M65" s="31">
        <v>71.319999999999993</v>
      </c>
      <c r="N65" s="31">
        <v>67.83</v>
      </c>
      <c r="P65" s="31"/>
      <c r="R65" s="31"/>
      <c r="T65" s="31">
        <v>67.11</v>
      </c>
      <c r="V65" s="31">
        <v>69.400000000000006</v>
      </c>
      <c r="W65" s="31">
        <v>72.650000000000006</v>
      </c>
      <c r="Z65" s="31">
        <v>71.599999999999994</v>
      </c>
      <c r="AA65" s="9"/>
      <c r="AB65" s="31">
        <v>71.569999999999993</v>
      </c>
      <c r="AE65" s="85"/>
      <c r="AF65" s="9"/>
      <c r="AG65" s="9"/>
      <c r="AH65" s="9"/>
      <c r="AI65" s="9"/>
      <c r="AJ65" s="9"/>
      <c r="AK65" s="9"/>
      <c r="AL65" s="9"/>
      <c r="AM65" s="9"/>
      <c r="AN65" s="9"/>
      <c r="AO65" s="9"/>
      <c r="AP65" s="9"/>
      <c r="AQ65" s="9"/>
      <c r="AR65" s="9"/>
      <c r="AS65" s="9"/>
      <c r="AT65" s="9"/>
      <c r="AU65" s="9"/>
      <c r="AV65" s="9"/>
      <c r="AW65" s="9"/>
      <c r="AX65" s="9"/>
    </row>
    <row r="66" spans="1:50">
      <c r="AE66" s="85"/>
      <c r="AF66" s="9"/>
    </row>
    <row r="67" spans="1:50">
      <c r="A67" s="11" t="s">
        <v>141</v>
      </c>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1"/>
      <c r="AA67" s="11"/>
      <c r="AB67" s="11"/>
      <c r="AE67" s="85"/>
      <c r="AF67" s="9"/>
      <c r="AG67" s="9"/>
      <c r="AH67" s="9"/>
      <c r="AI67" s="9"/>
      <c r="AJ67" s="9"/>
      <c r="AK67" s="9"/>
      <c r="AL67" s="9"/>
      <c r="AM67" s="9"/>
      <c r="AN67" s="9"/>
      <c r="AO67" s="9"/>
      <c r="AP67" s="9"/>
      <c r="AQ67" s="9"/>
      <c r="AR67" s="9"/>
      <c r="AS67" s="9"/>
      <c r="AT67" s="9"/>
    </row>
    <row r="68" spans="1:50" ht="18">
      <c r="A68" s="23" t="s">
        <v>427</v>
      </c>
      <c r="B68" s="9">
        <v>0.82760480170999107</v>
      </c>
      <c r="C68" s="9">
        <v>1.7166036592262064</v>
      </c>
      <c r="D68" s="9"/>
      <c r="E68" s="9">
        <v>1.2429065710302796</v>
      </c>
      <c r="F68" s="9">
        <v>1.4783207710798567</v>
      </c>
      <c r="G68" s="9">
        <v>1.3940194455845027</v>
      </c>
      <c r="I68" s="9">
        <v>1.4510156663664213</v>
      </c>
      <c r="J68" s="9"/>
      <c r="K68" s="9">
        <v>0.67317073986754505</v>
      </c>
      <c r="L68" s="9">
        <v>2.2572531369613844</v>
      </c>
      <c r="M68" s="9">
        <v>0.29325717635849879</v>
      </c>
      <c r="N68" s="9">
        <v>1.385594334283309</v>
      </c>
      <c r="O68" s="9"/>
      <c r="P68" s="9"/>
      <c r="Q68" s="9"/>
      <c r="R68" s="9"/>
      <c r="S68" s="9"/>
      <c r="T68" s="9">
        <v>0.70569316098644774</v>
      </c>
      <c r="U68" s="9"/>
      <c r="V68" s="9">
        <v>0.51521376980433475</v>
      </c>
      <c r="W68" s="9">
        <v>1.8831206542998733</v>
      </c>
      <c r="X68" s="9"/>
      <c r="Y68" s="9"/>
      <c r="Z68" s="9">
        <v>0.97132811507661265</v>
      </c>
      <c r="AA68" s="9"/>
      <c r="AB68" s="9">
        <v>0.51572729992661792</v>
      </c>
      <c r="AE68" s="85"/>
      <c r="AF68" s="9"/>
      <c r="AG68" s="9"/>
      <c r="AH68" s="9"/>
      <c r="AI68" s="9"/>
      <c r="AJ68" s="9"/>
      <c r="AK68" s="9"/>
      <c r="AL68" s="9"/>
      <c r="AM68" s="9"/>
      <c r="AN68" s="9"/>
      <c r="AO68" s="9"/>
      <c r="AP68" s="9"/>
      <c r="AQ68" s="9"/>
      <c r="AR68" s="9"/>
      <c r="AS68" s="9"/>
      <c r="AT68" s="9"/>
    </row>
    <row r="69" spans="1:50" ht="18">
      <c r="A69" s="23" t="s">
        <v>428</v>
      </c>
      <c r="B69" s="9">
        <v>5.7886315550395966E-2</v>
      </c>
      <c r="C69" s="9">
        <v>0.41646535377515487</v>
      </c>
      <c r="D69" s="9"/>
      <c r="E69" s="9">
        <v>0.19589841789550017</v>
      </c>
      <c r="F69" s="9">
        <v>0.17127721895272571</v>
      </c>
      <c r="G69" s="9">
        <v>0.18467857667709933</v>
      </c>
      <c r="I69" s="9">
        <v>0.24052787640271556</v>
      </c>
      <c r="J69" s="9"/>
      <c r="K69" s="9">
        <v>0.21872316639579828</v>
      </c>
      <c r="L69" s="9">
        <v>4.3557777721087788E-4</v>
      </c>
      <c r="M69" s="9">
        <v>5.7356883605719056E-2</v>
      </c>
      <c r="N69" s="9">
        <v>0.16475657790510223</v>
      </c>
      <c r="O69" s="9"/>
      <c r="P69" s="9"/>
      <c r="Q69" s="9"/>
      <c r="R69" s="9"/>
      <c r="S69" s="9"/>
      <c r="T69" s="9">
        <v>0.11479600652984415</v>
      </c>
      <c r="U69" s="9"/>
      <c r="V69" s="9">
        <v>4.1968228030261394E-2</v>
      </c>
      <c r="W69" s="9">
        <v>0.17929685758056851</v>
      </c>
      <c r="X69" s="9"/>
      <c r="Y69" s="9"/>
      <c r="Z69" s="9">
        <v>0.29370010584025241</v>
      </c>
      <c r="AA69" s="9"/>
      <c r="AB69" s="9">
        <v>0.31002857961026042</v>
      </c>
      <c r="AE69" s="85"/>
      <c r="AF69" s="9"/>
    </row>
    <row r="70" spans="1:50" ht="18">
      <c r="A70" s="23" t="s">
        <v>430</v>
      </c>
      <c r="B70" s="9">
        <v>0.23975396660270024</v>
      </c>
      <c r="C70" s="9">
        <v>1.905498121807174</v>
      </c>
      <c r="D70" s="9"/>
      <c r="E70" s="9">
        <v>0.78776294934415414</v>
      </c>
      <c r="F70" s="9">
        <v>1.2038916573790053</v>
      </c>
      <c r="G70" s="9">
        <v>1.4666361679381041</v>
      </c>
      <c r="I70" s="9">
        <v>0.39382138103053899</v>
      </c>
      <c r="J70" s="9"/>
      <c r="K70" s="9">
        <v>0.55291524793839375</v>
      </c>
      <c r="L70" s="9">
        <v>0.30732557766642166</v>
      </c>
      <c r="M70" s="9">
        <v>0.201078499255988</v>
      </c>
      <c r="N70" s="9">
        <v>0.79499100348919127</v>
      </c>
      <c r="O70" s="9"/>
      <c r="P70" s="9"/>
      <c r="Q70" s="9"/>
      <c r="R70" s="9"/>
      <c r="S70" s="9"/>
      <c r="T70" s="9">
        <v>0.28954029687903632</v>
      </c>
      <c r="U70" s="9"/>
      <c r="V70" s="9">
        <v>9.8701368264747791E-2</v>
      </c>
      <c r="W70" s="9">
        <v>2.6387613607239291</v>
      </c>
      <c r="X70" s="9"/>
      <c r="Y70" s="9"/>
      <c r="Z70" s="9">
        <v>0.67113623323967797</v>
      </c>
      <c r="AA70" s="9"/>
      <c r="AB70" s="9">
        <v>0.372784881981016</v>
      </c>
      <c r="AE70" s="85"/>
      <c r="AF70" s="9"/>
      <c r="AG70" s="9"/>
      <c r="AH70" s="9"/>
      <c r="AI70" s="9"/>
      <c r="AJ70" s="9"/>
      <c r="AK70" s="9"/>
      <c r="AL70" s="9"/>
      <c r="AM70" s="9"/>
      <c r="AN70" s="9"/>
      <c r="AO70" s="9"/>
      <c r="AP70" s="9"/>
      <c r="AQ70" s="9"/>
      <c r="AR70" s="9"/>
      <c r="AS70" s="9"/>
      <c r="AT70" s="9"/>
    </row>
    <row r="71" spans="1:50" ht="18">
      <c r="A71" s="8" t="s">
        <v>435</v>
      </c>
      <c r="B71" s="9">
        <v>0.26150242451015893</v>
      </c>
      <c r="C71" s="9">
        <v>1.0134869504175512</v>
      </c>
      <c r="D71" s="9"/>
      <c r="E71" s="9">
        <v>2.07872749536826</v>
      </c>
      <c r="F71" s="9">
        <v>0.42812514517462669</v>
      </c>
      <c r="G71" s="9">
        <v>0.88235209165984829</v>
      </c>
      <c r="I71" s="9">
        <v>0.9287175674014132</v>
      </c>
      <c r="J71" s="9"/>
      <c r="K71" s="9">
        <v>0.23689293198508396</v>
      </c>
      <c r="L71" s="9">
        <v>0.2356079794913587</v>
      </c>
      <c r="M71" s="9">
        <v>6.5339556166231008E-2</v>
      </c>
      <c r="N71" s="9">
        <v>1.8710262444711987</v>
      </c>
      <c r="O71" s="9"/>
      <c r="P71" s="9"/>
      <c r="Q71" s="9"/>
      <c r="R71" s="9"/>
      <c r="S71" s="9"/>
      <c r="T71" s="9">
        <v>0.34995070281398044</v>
      </c>
      <c r="U71" s="9"/>
      <c r="V71" s="9">
        <v>8.6165499669724935E-2</v>
      </c>
      <c r="W71" s="9">
        <v>0.38650556356495758</v>
      </c>
      <c r="X71" s="9"/>
      <c r="Y71" s="9"/>
      <c r="Z71" s="9">
        <v>0.33067086288398639</v>
      </c>
      <c r="AA71" s="9"/>
      <c r="AB71" s="9">
        <v>0.40313670634165721</v>
      </c>
      <c r="AE71" s="85"/>
      <c r="AF71" s="9"/>
      <c r="AG71" s="9"/>
      <c r="AH71" s="9"/>
      <c r="AI71" s="9"/>
      <c r="AJ71" s="9"/>
      <c r="AK71" s="9"/>
      <c r="AL71" s="9"/>
      <c r="AM71" s="9"/>
      <c r="AN71" s="9"/>
      <c r="AO71" s="9"/>
      <c r="AP71" s="9"/>
      <c r="AQ71" s="9"/>
      <c r="AR71" s="9"/>
      <c r="AS71" s="9"/>
      <c r="AT71" s="9"/>
    </row>
    <row r="72" spans="1:50">
      <c r="A72" s="23" t="s">
        <v>56</v>
      </c>
      <c r="B72" s="9">
        <v>0.26365787064318469</v>
      </c>
      <c r="C72" s="9">
        <v>0.78574480818689896</v>
      </c>
      <c r="D72" s="9"/>
      <c r="E72" s="9">
        <v>1.1779581844908416</v>
      </c>
      <c r="F72" s="9">
        <v>0.97585230873349071</v>
      </c>
      <c r="G72" s="9">
        <v>0.72886156613009678</v>
      </c>
      <c r="I72" s="9">
        <v>0.54397525776711619</v>
      </c>
      <c r="J72" s="9"/>
      <c r="K72" s="9">
        <v>0.40453333418270926</v>
      </c>
      <c r="L72" s="9">
        <v>0.36566895818212558</v>
      </c>
      <c r="M72" s="9">
        <v>0.24126721500145795</v>
      </c>
      <c r="N72" s="9">
        <v>0.55311880076593878</v>
      </c>
      <c r="O72" s="9"/>
      <c r="P72" s="9"/>
      <c r="Q72" s="9"/>
      <c r="R72" s="9"/>
      <c r="S72" s="9"/>
      <c r="T72" s="9">
        <v>0.44147211728506447</v>
      </c>
      <c r="U72" s="9"/>
      <c r="V72" s="9">
        <v>0.18755138669708632</v>
      </c>
      <c r="W72" s="9">
        <v>0.83802770929462755</v>
      </c>
      <c r="X72" s="9"/>
      <c r="Y72" s="9"/>
      <c r="Z72" s="9">
        <v>0.43064144420413103</v>
      </c>
      <c r="AA72" s="9"/>
      <c r="AB72" s="9">
        <v>0.12005410974889685</v>
      </c>
      <c r="AE72" s="85"/>
      <c r="AF72" s="9"/>
    </row>
    <row r="73" spans="1:50">
      <c r="A73" s="23" t="s">
        <v>54</v>
      </c>
      <c r="B73" s="9">
        <v>4.3151693606808018E-2</v>
      </c>
      <c r="C73" s="9">
        <v>1.8074757322483374E-2</v>
      </c>
      <c r="D73" s="9"/>
      <c r="E73" s="9">
        <v>8.5309778112476864E-2</v>
      </c>
      <c r="F73" s="9">
        <v>2.3731624998130724E-2</v>
      </c>
      <c r="G73" s="9">
        <v>3.6633844988440932E-2</v>
      </c>
      <c r="I73" s="9">
        <v>4.8398810820101529E-2</v>
      </c>
      <c r="J73" s="9"/>
      <c r="K73" s="9">
        <v>1.8447771105895426E-2</v>
      </c>
      <c r="L73" s="9">
        <v>2.0586706827465127E-2</v>
      </c>
      <c r="M73" s="9">
        <v>1.011930305900559E-2</v>
      </c>
      <c r="N73" s="9">
        <v>7.8976400631770874E-2</v>
      </c>
      <c r="O73" s="9"/>
      <c r="P73" s="9"/>
      <c r="Q73" s="9"/>
      <c r="R73" s="9"/>
      <c r="S73" s="9"/>
      <c r="T73" s="9">
        <v>2.561019994923899E-2</v>
      </c>
      <c r="U73" s="9"/>
      <c r="V73" s="9">
        <v>5.6510785991112714E-3</v>
      </c>
      <c r="W73" s="9">
        <v>2.9319724764510776E-2</v>
      </c>
      <c r="X73" s="9"/>
      <c r="Y73" s="9"/>
      <c r="Z73" s="9">
        <v>2.1248771252904051E-2</v>
      </c>
      <c r="AA73" s="9"/>
      <c r="AB73" s="9">
        <v>2.5958121340172242E-2</v>
      </c>
      <c r="AE73" s="85"/>
      <c r="AF73" s="9"/>
    </row>
    <row r="74" spans="1:50">
      <c r="A74" s="23" t="s">
        <v>57</v>
      </c>
      <c r="B74" s="9">
        <v>0.29862386326730717</v>
      </c>
      <c r="C74" s="9">
        <v>0.33888277015628854</v>
      </c>
      <c r="D74" s="9"/>
      <c r="E74" s="9">
        <v>0.34390530028395905</v>
      </c>
      <c r="F74" s="9">
        <v>0.25592013139039832</v>
      </c>
      <c r="G74" s="9">
        <v>0.19319376117190026</v>
      </c>
      <c r="I74" s="9">
        <v>0.22811327172700693</v>
      </c>
      <c r="J74" s="9"/>
      <c r="K74" s="9">
        <v>0.17516215025501192</v>
      </c>
      <c r="L74" s="9">
        <v>0.12054049298886943</v>
      </c>
      <c r="M74" s="9">
        <v>0.12005965717492219</v>
      </c>
      <c r="N74" s="9">
        <v>0.28348412951477625</v>
      </c>
      <c r="O74" s="9"/>
      <c r="P74" s="9"/>
      <c r="Q74" s="9"/>
      <c r="R74" s="9"/>
      <c r="S74" s="9"/>
      <c r="T74" s="9">
        <v>0.17645415402942427</v>
      </c>
      <c r="U74" s="9"/>
      <c r="V74" s="9">
        <v>0.1871665183127931</v>
      </c>
      <c r="W74" s="9">
        <v>0.45310022137344713</v>
      </c>
      <c r="X74" s="9"/>
      <c r="Y74" s="9"/>
      <c r="Z74" s="9">
        <v>0.1773476052621511</v>
      </c>
      <c r="AA74" s="9"/>
      <c r="AB74" s="9">
        <v>0.15895354088034666</v>
      </c>
      <c r="AE74" s="85"/>
      <c r="AF74" s="9"/>
    </row>
    <row r="75" spans="1:50" ht="18">
      <c r="A75" s="23" t="s">
        <v>431</v>
      </c>
      <c r="B75" s="9">
        <v>0.11322597070275101</v>
      </c>
      <c r="C75" s="9">
        <v>0.12682933729806622</v>
      </c>
      <c r="D75" s="9"/>
      <c r="E75" s="9">
        <v>0.16186908985522841</v>
      </c>
      <c r="F75" s="9">
        <v>0.13748399814460946</v>
      </c>
      <c r="G75" s="9">
        <v>0.1095887483143721</v>
      </c>
      <c r="I75" s="9">
        <v>9.522760473098156E-2</v>
      </c>
      <c r="J75" s="9"/>
      <c r="K75" s="9">
        <v>7.0682829876476616E-2</v>
      </c>
      <c r="L75" s="9">
        <v>0.1211245631901314</v>
      </c>
      <c r="M75" s="9">
        <v>9.6546616026870688E-2</v>
      </c>
      <c r="N75" s="9">
        <v>0.13194025483528529</v>
      </c>
      <c r="O75" s="9"/>
      <c r="P75" s="9"/>
      <c r="Q75" s="9"/>
      <c r="R75" s="9"/>
      <c r="S75" s="9"/>
      <c r="T75" s="9">
        <v>0.25216227690786747</v>
      </c>
      <c r="U75" s="9"/>
      <c r="V75" s="9">
        <v>4.6549580334664178E-2</v>
      </c>
      <c r="W75" s="9">
        <v>2.0216075956195598E-2</v>
      </c>
      <c r="X75" s="9"/>
      <c r="Y75" s="9"/>
      <c r="Z75" s="9">
        <v>0.2254907293706549</v>
      </c>
      <c r="AA75" s="9"/>
      <c r="AB75" s="9">
        <v>0.10874674516937656</v>
      </c>
      <c r="AE75" s="85"/>
      <c r="AF75" s="9"/>
    </row>
    <row r="76" spans="1:50" ht="18">
      <c r="A76" s="23" t="s">
        <v>432</v>
      </c>
      <c r="B76" s="9">
        <v>5.4084340144711855E-2</v>
      </c>
      <c r="C76" s="9">
        <v>4.6731923810888303E-2</v>
      </c>
      <c r="D76" s="9"/>
      <c r="E76" s="9">
        <v>0.19050017695540344</v>
      </c>
      <c r="F76" s="9">
        <v>3.6711661777662809E-2</v>
      </c>
      <c r="G76" s="9">
        <v>0.10559704501323269</v>
      </c>
      <c r="I76" s="9">
        <v>4.946040991742804E-2</v>
      </c>
      <c r="J76" s="9"/>
      <c r="K76" s="9">
        <v>7.8040106354596503E-2</v>
      </c>
      <c r="L76" s="9">
        <v>3.3639898008168738E-2</v>
      </c>
      <c r="M76" s="9">
        <v>2.4484750539060057E-2</v>
      </c>
      <c r="N76" s="9">
        <v>4.5873679062726158E-2</v>
      </c>
      <c r="O76" s="9"/>
      <c r="P76" s="9"/>
      <c r="Q76" s="9"/>
      <c r="R76" s="9"/>
      <c r="S76" s="9"/>
      <c r="T76" s="9">
        <v>4.4776851512360896E-2</v>
      </c>
      <c r="U76" s="9"/>
      <c r="V76" s="9">
        <v>5.5049796330231743E-2</v>
      </c>
      <c r="W76" s="9">
        <v>5.7890683893006535E-2</v>
      </c>
      <c r="X76" s="9"/>
      <c r="Y76" s="9"/>
      <c r="Z76" s="9">
        <v>5.9364301258518028E-2</v>
      </c>
      <c r="AA76" s="9"/>
      <c r="AB76" s="9">
        <v>9.3366000291802601E-2</v>
      </c>
      <c r="AE76" s="85"/>
      <c r="AF76" s="9"/>
    </row>
    <row r="77" spans="1:50">
      <c r="A77" s="9" t="s">
        <v>132</v>
      </c>
      <c r="B77" s="9">
        <v>4.7238169818510763E-2</v>
      </c>
      <c r="C77" s="9">
        <v>2.9058759526173861E-2</v>
      </c>
      <c r="D77" s="9"/>
      <c r="E77" s="9">
        <v>2.0918726978475528E-2</v>
      </c>
      <c r="F77" s="9">
        <v>2.538327516067131E-2</v>
      </c>
      <c r="G77" s="9">
        <v>2.7225600006717237E-2</v>
      </c>
      <c r="I77" s="9">
        <v>5.8629659098446078E-2</v>
      </c>
      <c r="J77" s="9"/>
      <c r="K77" s="9">
        <v>1.6267772196736034E-2</v>
      </c>
      <c r="L77" s="9">
        <v>6.8165093706383057E-3</v>
      </c>
      <c r="M77" s="9">
        <v>1.7267200657894704E-2</v>
      </c>
      <c r="N77" s="9">
        <v>2.8287797828745874E-2</v>
      </c>
      <c r="O77" s="9"/>
      <c r="P77" s="9"/>
      <c r="Q77" s="9"/>
      <c r="R77" s="9"/>
      <c r="S77" s="9"/>
      <c r="T77" s="9">
        <v>0.30100035359872895</v>
      </c>
      <c r="U77" s="9"/>
      <c r="V77" s="9">
        <v>8.7688443351067291E-2</v>
      </c>
      <c r="W77" s="9">
        <v>0.10248971159031842</v>
      </c>
      <c r="X77" s="9"/>
      <c r="Y77" s="9"/>
      <c r="Z77" s="9">
        <v>0.2697044018853007</v>
      </c>
      <c r="AA77" s="9"/>
      <c r="AB77" s="9">
        <v>4.2341603623124363E-2</v>
      </c>
      <c r="AE77" s="85"/>
      <c r="AF77" s="9"/>
    </row>
    <row r="78" spans="1:50">
      <c r="A78" s="9" t="s">
        <v>133</v>
      </c>
      <c r="B78" s="9">
        <v>1.8560147628723239E-2</v>
      </c>
      <c r="C78" s="9">
        <v>7.0515593074629004E-3</v>
      </c>
      <c r="D78" s="9"/>
      <c r="E78" s="9">
        <v>5.7248939239081097E-3</v>
      </c>
      <c r="F78" s="9">
        <v>8.2670627763491E-3</v>
      </c>
      <c r="G78" s="9">
        <v>1.1257115745298559E-2</v>
      </c>
      <c r="I78" s="9">
        <v>1.6903166425258923E-2</v>
      </c>
      <c r="J78" s="9"/>
      <c r="K78" s="9">
        <v>5.3098501304804507E-3</v>
      </c>
      <c r="L78" s="9">
        <v>6.0599051147687119E-3</v>
      </c>
      <c r="M78" s="9">
        <v>7.2693133210778582E-3</v>
      </c>
      <c r="N78" s="9">
        <v>4.7462391427318543E-3</v>
      </c>
      <c r="O78" s="9"/>
      <c r="P78" s="9"/>
      <c r="Q78" s="9"/>
      <c r="R78" s="9"/>
      <c r="S78" s="9"/>
      <c r="T78" s="9">
        <v>1.6042368274042332E-2</v>
      </c>
      <c r="U78" s="9"/>
      <c r="V78" s="9">
        <v>3.8590812378077777E-3</v>
      </c>
      <c r="W78" s="9">
        <v>1.5123167520948336E-2</v>
      </c>
      <c r="X78" s="9"/>
      <c r="Y78" s="9"/>
      <c r="Z78" s="9">
        <v>6.1940222103942406E-3</v>
      </c>
      <c r="AA78" s="9"/>
      <c r="AB78" s="9">
        <v>6.4975499108852128E-3</v>
      </c>
      <c r="AE78" s="85"/>
      <c r="AF78" s="9"/>
    </row>
    <row r="79" spans="1:50">
      <c r="A79" s="9"/>
      <c r="B79" s="9"/>
      <c r="C79" s="9"/>
      <c r="D79" s="9"/>
      <c r="E79" s="9"/>
      <c r="F79" s="9"/>
      <c r="G79" s="9"/>
      <c r="I79" s="9"/>
      <c r="J79" s="9"/>
      <c r="K79" s="9"/>
      <c r="L79" s="9"/>
      <c r="M79" s="9"/>
      <c r="N79" s="9"/>
      <c r="O79" s="9"/>
      <c r="P79" s="9"/>
      <c r="Q79" s="9"/>
      <c r="R79" s="9"/>
      <c r="S79" s="9"/>
      <c r="T79" s="9"/>
      <c r="U79" s="9"/>
      <c r="V79" s="9"/>
      <c r="W79" s="9"/>
      <c r="X79" s="9"/>
      <c r="Y79" s="9"/>
      <c r="Z79" s="9"/>
      <c r="AA79" s="9"/>
      <c r="AB79" s="9"/>
      <c r="AE79" s="85"/>
      <c r="AF79" s="9"/>
    </row>
    <row r="80" spans="1:50" ht="18">
      <c r="A80" s="8" t="s">
        <v>461</v>
      </c>
      <c r="B80" s="9">
        <v>2.199887763691483E-2</v>
      </c>
      <c r="C80" s="9">
        <v>2.5298221281347056E-2</v>
      </c>
      <c r="D80" s="9"/>
      <c r="E80" s="9">
        <v>1.4966629547095779E-2</v>
      </c>
      <c r="F80" s="9">
        <v>1.3719886811400718E-2</v>
      </c>
      <c r="G80" s="9">
        <v>1.5071390592922486E-2</v>
      </c>
      <c r="I80" s="9">
        <v>2.6076809620810618E-2</v>
      </c>
      <c r="J80" s="9"/>
      <c r="K80" s="9">
        <v>9.0350790290525222E-3</v>
      </c>
      <c r="L80" s="9">
        <v>1.4142135623730963E-2</v>
      </c>
      <c r="M80" s="9">
        <v>2.0396078054371158E-2</v>
      </c>
      <c r="N80" s="9">
        <v>2.5980762113533184E-2</v>
      </c>
      <c r="O80" s="9"/>
      <c r="P80" s="9"/>
      <c r="Q80" s="9"/>
      <c r="R80" s="9"/>
      <c r="S80" s="9"/>
      <c r="T80" s="9">
        <v>0.14051334456200232</v>
      </c>
      <c r="U80" s="9"/>
      <c r="V80" s="9">
        <v>4.1633319989322688E-2</v>
      </c>
      <c r="W80" s="9">
        <v>5.3665631459995006E-2</v>
      </c>
      <c r="X80" s="9"/>
      <c r="Y80" s="9"/>
      <c r="Z80" s="9">
        <v>0.13363062095621217</v>
      </c>
      <c r="AA80" s="9"/>
      <c r="AB80" s="9">
        <v>1.9321835661585813E-2</v>
      </c>
      <c r="AE80" s="85"/>
      <c r="AF80" s="9"/>
    </row>
    <row r="81" spans="1:46">
      <c r="A81" s="9" t="s">
        <v>53</v>
      </c>
      <c r="B81" s="9">
        <v>0.74627833817195288</v>
      </c>
      <c r="C81" s="9">
        <v>1.1348661007654899</v>
      </c>
      <c r="D81" s="9"/>
      <c r="E81" s="9">
        <v>2.5723436473379468</v>
      </c>
      <c r="F81" s="9">
        <v>1.1210478538659441</v>
      </c>
      <c r="G81" s="9">
        <v>1.8161598226436237</v>
      </c>
      <c r="I81" s="9">
        <v>1.0076779247358749</v>
      </c>
      <c r="J81" s="9"/>
      <c r="K81" s="9">
        <v>0.46856236925040268</v>
      </c>
      <c r="L81" s="9">
        <v>1.2105668093913704</v>
      </c>
      <c r="M81" s="9">
        <v>2.6234640916162739</v>
      </c>
      <c r="N81" s="9">
        <v>1.2380746140681507</v>
      </c>
      <c r="O81" s="9"/>
      <c r="P81" s="9"/>
      <c r="Q81" s="9"/>
      <c r="R81" s="9"/>
      <c r="S81" s="9"/>
      <c r="T81" s="9">
        <v>1.4486918789031709</v>
      </c>
      <c r="U81" s="9"/>
      <c r="V81" s="9">
        <v>0.34708116245819703</v>
      </c>
      <c r="W81" s="9">
        <v>1.5389920944133111</v>
      </c>
      <c r="X81" s="9"/>
      <c r="Y81" s="9"/>
      <c r="Z81" s="9">
        <v>1.4523944004661862</v>
      </c>
      <c r="AA81" s="9"/>
      <c r="AB81" s="9">
        <v>0.48854436850709865</v>
      </c>
      <c r="AE81" s="85"/>
      <c r="AF81" s="9"/>
      <c r="AG81" s="9"/>
      <c r="AH81" s="9"/>
      <c r="AI81" s="9"/>
      <c r="AJ81" s="9"/>
      <c r="AK81" s="9"/>
      <c r="AL81" s="9"/>
      <c r="AM81" s="9"/>
      <c r="AN81" s="9"/>
      <c r="AO81" s="9"/>
      <c r="AP81" s="9"/>
      <c r="AQ81" s="9"/>
      <c r="AR81" s="9"/>
      <c r="AS81" s="9"/>
      <c r="AT81" s="9"/>
    </row>
    <row r="82" spans="1:46" ht="18">
      <c r="A82" s="8" t="s">
        <v>436</v>
      </c>
      <c r="B82" s="9">
        <v>1.0811590488401104</v>
      </c>
      <c r="C82" s="9">
        <v>0.491947016117251</v>
      </c>
      <c r="D82" s="9"/>
      <c r="E82" s="9">
        <v>1.0780092763979434</v>
      </c>
      <c r="F82" s="9">
        <v>0.97919595573265272</v>
      </c>
      <c r="G82" s="9">
        <v>1.5939649452034321</v>
      </c>
      <c r="I82" s="9">
        <v>1.2515798016906579</v>
      </c>
      <c r="J82" s="9"/>
      <c r="K82" s="9">
        <v>0.51813559016527566</v>
      </c>
      <c r="L82" s="9">
        <v>1.0832875887777909</v>
      </c>
      <c r="M82" s="9">
        <v>2.9581201057428337</v>
      </c>
      <c r="N82" s="9">
        <v>1.2836591253132597</v>
      </c>
      <c r="O82" s="9"/>
      <c r="P82" s="9"/>
      <c r="Q82" s="9"/>
      <c r="R82" s="9"/>
      <c r="S82" s="9"/>
      <c r="T82" s="9">
        <v>1.6549829727220768</v>
      </c>
      <c r="U82" s="9"/>
      <c r="V82" s="9">
        <v>0.30791124262250158</v>
      </c>
      <c r="W82" s="9">
        <v>2.0755835484669496</v>
      </c>
      <c r="X82" s="9"/>
      <c r="Y82" s="9"/>
      <c r="Z82" s="9">
        <v>1.7277452053197704</v>
      </c>
      <c r="AA82" s="9"/>
      <c r="AB82" s="9">
        <v>0.88329506835359228</v>
      </c>
      <c r="AE82" s="85"/>
      <c r="AF82" s="9"/>
    </row>
    <row r="83" spans="1:46">
      <c r="A83" s="8" t="s">
        <v>58</v>
      </c>
      <c r="B83" s="88">
        <v>0.62876984713155781</v>
      </c>
      <c r="C83" s="88">
        <v>2.7107108864209724</v>
      </c>
      <c r="D83" s="88"/>
      <c r="E83" s="88">
        <v>5.8834775208339583</v>
      </c>
      <c r="F83" s="9">
        <v>2.1855020335359185</v>
      </c>
      <c r="G83" s="9">
        <v>8.9132544007256342E-2</v>
      </c>
      <c r="I83" s="88">
        <v>2.6913038219134471</v>
      </c>
      <c r="K83" s="9">
        <v>1.0591070984524209</v>
      </c>
      <c r="L83" s="9">
        <v>4.9077590360963923E-2</v>
      </c>
      <c r="M83" s="9">
        <v>0.33424353651468247</v>
      </c>
      <c r="N83" s="9">
        <v>4.5042502052232356</v>
      </c>
      <c r="P83" s="9"/>
      <c r="R83" s="9"/>
      <c r="T83" s="9">
        <v>0.79836060562746258</v>
      </c>
      <c r="V83" s="9">
        <v>0.35111548409953491</v>
      </c>
      <c r="W83" s="101">
        <v>1.0578704564831318</v>
      </c>
      <c r="X83" s="9"/>
      <c r="Y83" s="9"/>
      <c r="Z83" s="9">
        <v>0.96970383913474589</v>
      </c>
      <c r="AA83" s="9"/>
      <c r="AB83" s="9">
        <v>0.81820170728151809</v>
      </c>
      <c r="AE83" s="85"/>
      <c r="AF83" s="9"/>
    </row>
    <row r="84" spans="1:46">
      <c r="A84" s="11"/>
      <c r="AE84" s="85"/>
      <c r="AF84" s="9"/>
    </row>
    <row r="85" spans="1:46">
      <c r="A85" s="16" t="s">
        <v>114</v>
      </c>
      <c r="AE85" s="85"/>
      <c r="AF85" s="9"/>
    </row>
    <row r="86" spans="1:46">
      <c r="A86" s="16" t="s">
        <v>115</v>
      </c>
      <c r="AE86" s="85"/>
      <c r="AF86" s="9"/>
    </row>
    <row r="87" spans="1:46">
      <c r="A87" s="16" t="s">
        <v>155</v>
      </c>
      <c r="AE87" s="85"/>
      <c r="AF87" s="9"/>
    </row>
    <row r="88" spans="1:46">
      <c r="A88" s="16" t="s">
        <v>387</v>
      </c>
      <c r="AE88" s="85"/>
      <c r="AF88" s="9"/>
    </row>
    <row r="89" spans="1:46" ht="18">
      <c r="A89" s="16" t="s">
        <v>462</v>
      </c>
    </row>
    <row r="90" spans="1:46" ht="18">
      <c r="A90" s="38" t="s">
        <v>463</v>
      </c>
      <c r="AA90" s="103"/>
    </row>
    <row r="91" spans="1:46" ht="18">
      <c r="A91" s="38" t="s">
        <v>464</v>
      </c>
      <c r="AA91" s="103"/>
    </row>
    <row r="92" spans="1:46" ht="18">
      <c r="A92" s="38" t="s">
        <v>465</v>
      </c>
      <c r="AE92" s="85"/>
      <c r="AF92" s="9"/>
    </row>
    <row r="93" spans="1:46" ht="18">
      <c r="A93" s="38" t="s">
        <v>466</v>
      </c>
      <c r="AE93" s="85"/>
      <c r="AF93" s="9"/>
    </row>
    <row r="94" spans="1:46" ht="18">
      <c r="A94" s="38" t="s">
        <v>467</v>
      </c>
      <c r="AE94" s="85"/>
      <c r="AF94" s="9"/>
    </row>
    <row r="95" spans="1:46">
      <c r="AE95" s="85"/>
      <c r="AF95" s="9"/>
    </row>
    <row r="96" spans="1:46">
      <c r="A96" s="11"/>
      <c r="B96" s="86"/>
      <c r="C96" s="11"/>
      <c r="D96" s="11"/>
      <c r="AE96" s="85"/>
      <c r="AF96" s="9"/>
    </row>
    <row r="97" spans="3:32" ht="17" customHeight="1">
      <c r="AE97" s="85"/>
      <c r="AF97" s="9"/>
    </row>
    <row r="98" spans="3:32">
      <c r="E98" s="9"/>
      <c r="F98" s="9"/>
      <c r="G98" s="9"/>
      <c r="H98" s="9"/>
      <c r="I98" s="9"/>
      <c r="K98" s="9"/>
      <c r="T98" s="9"/>
      <c r="Y98" s="9"/>
      <c r="AE98" s="8"/>
    </row>
    <row r="99" spans="3:32">
      <c r="AC99" s="9"/>
      <c r="AE99" s="8"/>
    </row>
    <row r="100" spans="3:32" ht="17" customHeight="1"/>
    <row r="102" spans="3:32" ht="17" customHeight="1"/>
    <row r="103" spans="3:32">
      <c r="C103" s="9"/>
      <c r="O103" s="9"/>
      <c r="S103" s="9"/>
      <c r="T103" s="9"/>
    </row>
    <row r="104" spans="3:32">
      <c r="H104" s="9"/>
      <c r="J104" s="9"/>
      <c r="K104" s="9"/>
      <c r="L104" s="9"/>
      <c r="N104" s="9"/>
      <c r="O104" s="9"/>
      <c r="P104" s="9"/>
      <c r="Q104" s="9"/>
      <c r="R104" s="9"/>
      <c r="S104" s="9"/>
      <c r="T104" s="9"/>
    </row>
    <row r="105" spans="3:32">
      <c r="N105" s="37"/>
      <c r="O105" s="37"/>
      <c r="P105" s="37"/>
      <c r="R105" s="37"/>
      <c r="S105" s="37"/>
      <c r="T105" s="34"/>
    </row>
    <row r="107" spans="3:32">
      <c r="C107" s="9"/>
      <c r="F107" s="9"/>
    </row>
  </sheetData>
  <sortState xmlns:xlrd2="http://schemas.microsoft.com/office/spreadsheetml/2017/richdata2" ref="A98:E99">
    <sortCondition ref="C98:C99"/>
  </sortState>
  <mergeCells count="31">
    <mergeCell ref="R26:R27"/>
    <mergeCell ref="K4:N4"/>
    <mergeCell ref="B2:AE2"/>
    <mergeCell ref="V4:X4"/>
    <mergeCell ref="Z4:AE4"/>
    <mergeCell ref="T3:AE3"/>
    <mergeCell ref="B3:R3"/>
    <mergeCell ref="AB26:AB27"/>
    <mergeCell ref="AA26:AA27"/>
    <mergeCell ref="AC26:AC27"/>
    <mergeCell ref="V26:V27"/>
    <mergeCell ref="W26:W27"/>
    <mergeCell ref="X26:X27"/>
    <mergeCell ref="K26:K27"/>
    <mergeCell ref="D26:D27"/>
    <mergeCell ref="A26:A27"/>
    <mergeCell ref="AE26:AE27"/>
    <mergeCell ref="L26:L27"/>
    <mergeCell ref="M26:M27"/>
    <mergeCell ref="N26:N27"/>
    <mergeCell ref="T26:T27"/>
    <mergeCell ref="AD26:AD27"/>
    <mergeCell ref="B26:B27"/>
    <mergeCell ref="C26:C27"/>
    <mergeCell ref="E26:E27"/>
    <mergeCell ref="F26:F27"/>
    <mergeCell ref="G26:G27"/>
    <mergeCell ref="H26:H27"/>
    <mergeCell ref="I26:I27"/>
    <mergeCell ref="Z26:Z27"/>
    <mergeCell ref="P26:P27"/>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3482-FA63-B548-8480-7EE132F17E64}">
  <dimension ref="A1:AF65"/>
  <sheetViews>
    <sheetView zoomScaleNormal="100" workbookViewId="0">
      <pane ySplit="5" topLeftCell="A6" activePane="bottomLeft" state="frozen"/>
      <selection pane="bottomLeft" activeCell="F6" sqref="F6"/>
    </sheetView>
  </sheetViews>
  <sheetFormatPr baseColWidth="10" defaultRowHeight="16"/>
  <cols>
    <col min="1" max="1" width="8.5" style="8" customWidth="1"/>
    <col min="2" max="2" width="8.83203125" style="8" customWidth="1"/>
    <col min="3" max="3" width="8.33203125" style="8" bestFit="1" customWidth="1"/>
    <col min="4" max="4" width="10" style="8" bestFit="1" customWidth="1"/>
    <col min="5" max="7" width="10.6640625" style="8" bestFit="1" customWidth="1"/>
    <col min="8" max="8" width="7.33203125" style="8" bestFit="1" customWidth="1"/>
    <col min="9" max="9" width="1.83203125" style="8" customWidth="1"/>
    <col min="10" max="10" width="12.33203125" style="8" bestFit="1" customWidth="1"/>
    <col min="11" max="11" width="1.83203125" style="8" customWidth="1"/>
    <col min="12" max="12" width="12.33203125" style="8" bestFit="1" customWidth="1"/>
    <col min="13" max="13" width="1.83203125" style="8" customWidth="1"/>
    <col min="14" max="14" width="12.83203125" style="8" bestFit="1" customWidth="1"/>
    <col min="15" max="15" width="10.83203125" style="8"/>
    <col min="16" max="16384" width="10.83203125" style="46"/>
  </cols>
  <sheetData>
    <row r="1" spans="1:29" ht="17" thickBot="1">
      <c r="A1" s="193" t="s">
        <v>537</v>
      </c>
      <c r="B1" s="194"/>
      <c r="C1" s="194"/>
      <c r="D1" s="194"/>
      <c r="E1" s="194"/>
      <c r="F1" s="194"/>
      <c r="G1" s="194"/>
      <c r="H1" s="194"/>
      <c r="I1" s="194"/>
      <c r="J1" s="194"/>
      <c r="K1" s="194"/>
      <c r="L1" s="194"/>
      <c r="M1" s="194"/>
      <c r="N1" s="194"/>
    </row>
    <row r="2" spans="1:29">
      <c r="A2" s="68"/>
      <c r="B2" s="68" t="s">
        <v>96</v>
      </c>
      <c r="C2" s="68"/>
      <c r="D2" s="68"/>
      <c r="E2" s="68"/>
      <c r="F2" s="68"/>
      <c r="G2" s="68"/>
      <c r="H2" s="68"/>
      <c r="I2" s="68"/>
      <c r="J2" s="68"/>
      <c r="K2" s="68"/>
      <c r="L2" s="68"/>
      <c r="M2" s="68"/>
      <c r="N2" s="68"/>
    </row>
    <row r="3" spans="1:29">
      <c r="B3" s="185" t="s">
        <v>0</v>
      </c>
      <c r="C3" s="185"/>
      <c r="D3" s="185"/>
      <c r="E3" s="185"/>
      <c r="F3" s="185"/>
      <c r="G3" s="185"/>
      <c r="H3" s="185"/>
      <c r="I3" s="185"/>
      <c r="J3" s="185"/>
      <c r="K3" s="13"/>
      <c r="L3" s="185" t="s">
        <v>5</v>
      </c>
      <c r="M3" s="185"/>
      <c r="N3" s="185"/>
    </row>
    <row r="4" spans="1:29" s="106" customFormat="1">
      <c r="A4" s="16"/>
      <c r="B4" s="195" t="s">
        <v>269</v>
      </c>
      <c r="C4" s="195"/>
      <c r="D4" s="195"/>
      <c r="E4" s="195"/>
      <c r="F4" s="195"/>
      <c r="G4" s="195"/>
      <c r="H4" s="195"/>
      <c r="I4" s="16"/>
      <c r="J4" s="20" t="s">
        <v>4</v>
      </c>
      <c r="K4" s="16"/>
      <c r="L4" s="20" t="s">
        <v>4</v>
      </c>
      <c r="M4" s="16"/>
      <c r="N4" s="20" t="s">
        <v>60</v>
      </c>
      <c r="O4" s="16"/>
      <c r="V4" s="11"/>
      <c r="W4" s="11"/>
      <c r="X4" s="11"/>
      <c r="Y4" s="11"/>
      <c r="Z4" s="11"/>
      <c r="AA4" s="11"/>
      <c r="AB4" s="11"/>
      <c r="AC4" s="11"/>
    </row>
    <row r="5" spans="1:29" ht="17" thickBot="1">
      <c r="A5" s="25" t="s">
        <v>51</v>
      </c>
      <c r="B5" s="80" t="s">
        <v>134</v>
      </c>
      <c r="C5" s="80" t="s">
        <v>158</v>
      </c>
      <c r="D5" s="80" t="s">
        <v>117</v>
      </c>
      <c r="E5" s="80" t="s">
        <v>120</v>
      </c>
      <c r="F5" s="80" t="s">
        <v>121</v>
      </c>
      <c r="G5" s="80" t="s">
        <v>59</v>
      </c>
      <c r="H5" s="80" t="s">
        <v>130</v>
      </c>
      <c r="I5" s="80"/>
      <c r="J5" s="80" t="s">
        <v>135</v>
      </c>
      <c r="K5" s="80"/>
      <c r="L5" s="80" t="s">
        <v>126</v>
      </c>
      <c r="M5" s="80"/>
      <c r="N5" s="80" t="s">
        <v>125</v>
      </c>
    </row>
    <row r="6" spans="1:29" ht="17" thickTop="1">
      <c r="A6" s="108" t="s">
        <v>113</v>
      </c>
      <c r="B6" s="107">
        <v>8</v>
      </c>
      <c r="C6" s="107">
        <v>10</v>
      </c>
      <c r="D6" s="107">
        <v>21</v>
      </c>
      <c r="E6" s="107">
        <v>21</v>
      </c>
      <c r="F6" s="107">
        <v>25</v>
      </c>
      <c r="G6" s="107">
        <v>44</v>
      </c>
      <c r="H6" s="107">
        <v>16</v>
      </c>
      <c r="I6" s="107"/>
      <c r="J6" s="107">
        <v>4</v>
      </c>
      <c r="K6" s="107"/>
      <c r="L6" s="107">
        <v>22</v>
      </c>
      <c r="M6" s="107"/>
      <c r="N6" s="107">
        <v>19</v>
      </c>
    </row>
    <row r="7" spans="1:29" ht="18">
      <c r="A7" s="23" t="s">
        <v>427</v>
      </c>
      <c r="B7" s="9">
        <v>43.494566499999998</v>
      </c>
      <c r="C7" s="9">
        <v>43.444193200000001</v>
      </c>
      <c r="D7" s="9">
        <v>44.555337952380945</v>
      </c>
      <c r="E7" s="9">
        <v>44.497392095238091</v>
      </c>
      <c r="F7" s="9">
        <v>44.659119230769228</v>
      </c>
      <c r="G7" s="9">
        <v>43.725996227272738</v>
      </c>
      <c r="H7" s="9">
        <v>42.980270562500003</v>
      </c>
      <c r="I7" s="9"/>
      <c r="J7" s="9">
        <v>43.557324500000007</v>
      </c>
      <c r="L7" s="9">
        <v>44.656414136363637</v>
      </c>
      <c r="M7" s="9"/>
      <c r="N7" s="9">
        <v>44.343377421052629</v>
      </c>
    </row>
    <row r="8" spans="1:29" ht="18">
      <c r="A8" s="23" t="s">
        <v>428</v>
      </c>
      <c r="B8" s="9">
        <v>0.24900375</v>
      </c>
      <c r="C8" s="9">
        <v>1.7013166666666666E-2</v>
      </c>
      <c r="D8" s="9">
        <v>1.7026666666666666E-2</v>
      </c>
      <c r="E8" s="9">
        <v>1.5059000000000001E-2</v>
      </c>
      <c r="F8" s="9">
        <v>1.2694777777777777E-2</v>
      </c>
      <c r="G8" s="9">
        <v>1.3719454545454545E-2</v>
      </c>
      <c r="H8" s="9">
        <v>2.5329799999999996E-2</v>
      </c>
      <c r="I8" s="9"/>
      <c r="J8" s="9">
        <v>1.2447333333333333E-2</v>
      </c>
      <c r="L8" s="9">
        <v>1.8551499999999999E-2</v>
      </c>
      <c r="M8" s="9"/>
      <c r="N8" s="9">
        <v>1.6750500000000001E-2</v>
      </c>
    </row>
    <row r="9" spans="1:29" ht="18">
      <c r="A9" s="23" t="s">
        <v>430</v>
      </c>
      <c r="B9" s="9">
        <v>34.927283249999995</v>
      </c>
      <c r="C9" s="9">
        <v>34.990829099999999</v>
      </c>
      <c r="D9" s="9">
        <v>34.67057185714286</v>
      </c>
      <c r="E9" s="9">
        <v>34.782189666666667</v>
      </c>
      <c r="F9" s="9">
        <v>34.423727076923072</v>
      </c>
      <c r="G9" s="9">
        <v>35.747841636363653</v>
      </c>
      <c r="H9" s="9">
        <v>35.319095124999997</v>
      </c>
      <c r="I9" s="9"/>
      <c r="J9" s="9">
        <v>35.502305999999997</v>
      </c>
      <c r="L9" s="9">
        <v>34.375842363636373</v>
      </c>
      <c r="M9" s="9"/>
      <c r="N9" s="9">
        <v>34.807869526315791</v>
      </c>
      <c r="S9" s="53"/>
      <c r="T9" s="53"/>
      <c r="U9" s="53"/>
      <c r="V9" s="53"/>
      <c r="W9" s="53"/>
      <c r="X9" s="53"/>
      <c r="Y9" s="53"/>
      <c r="Z9" s="53"/>
      <c r="AA9" s="53"/>
      <c r="AB9" s="53"/>
      <c r="AC9" s="53"/>
    </row>
    <row r="10" spans="1:29">
      <c r="A10" s="23" t="s">
        <v>54</v>
      </c>
      <c r="B10" s="9">
        <v>0.33968799999999993</v>
      </c>
      <c r="C10" s="9">
        <v>2.5170000000000005E-2</v>
      </c>
      <c r="D10" s="9">
        <v>1.6411333333333333E-2</v>
      </c>
      <c r="E10" s="9">
        <v>1.578411111111111E-2</v>
      </c>
      <c r="F10" s="9">
        <v>1.6594428571428576E-2</v>
      </c>
      <c r="G10" s="9">
        <v>1.8864238095238094E-2</v>
      </c>
      <c r="H10" s="9">
        <v>2.4066000000000001E-2</v>
      </c>
      <c r="I10" s="9"/>
      <c r="J10" s="9">
        <v>4.7443333333333339E-3</v>
      </c>
      <c r="L10" s="9">
        <v>1.1934714285714286E-2</v>
      </c>
      <c r="M10" s="9"/>
      <c r="N10" s="9">
        <v>1.8236249999999999E-2</v>
      </c>
      <c r="Q10" s="8"/>
    </row>
    <row r="11" spans="1:29">
      <c r="A11" s="23" t="s">
        <v>55</v>
      </c>
      <c r="B11" s="9">
        <v>0.34406714285714285</v>
      </c>
      <c r="C11" s="9">
        <v>1.2557250000000001E-2</v>
      </c>
      <c r="D11" s="9">
        <v>1.5582999999999996E-2</v>
      </c>
      <c r="E11" s="9">
        <v>1.8118666666666668E-2</v>
      </c>
      <c r="F11" s="9"/>
      <c r="G11" s="9">
        <v>2.1231E-2</v>
      </c>
      <c r="H11" s="9">
        <v>3.0326000000000002E-2</v>
      </c>
      <c r="I11" s="9"/>
      <c r="J11" s="9">
        <v>1.6100499999999997E-2</v>
      </c>
      <c r="L11" s="9">
        <v>1.3509750000000001E-2</v>
      </c>
      <c r="M11" s="9"/>
      <c r="N11" s="9">
        <v>2.6774499999999993E-2</v>
      </c>
      <c r="P11" s="8"/>
      <c r="Q11" s="8"/>
    </row>
    <row r="12" spans="1:29">
      <c r="A12" s="23" t="s">
        <v>57</v>
      </c>
      <c r="B12" s="9">
        <v>18.940917624999997</v>
      </c>
      <c r="C12" s="9">
        <v>19.116907900000001</v>
      </c>
      <c r="D12" s="9">
        <v>18.558261809523806</v>
      </c>
      <c r="E12" s="9">
        <v>18.637177428571427</v>
      </c>
      <c r="F12" s="9">
        <v>18.364969653846153</v>
      </c>
      <c r="G12" s="9">
        <v>19.681241340909089</v>
      </c>
      <c r="H12" s="9">
        <v>19.779558125000001</v>
      </c>
      <c r="I12" s="9"/>
      <c r="J12" s="9">
        <v>19.12327475</v>
      </c>
      <c r="L12" s="9">
        <v>18.415640636363637</v>
      </c>
      <c r="M12" s="9"/>
      <c r="N12" s="9">
        <v>19.132341684210534</v>
      </c>
      <c r="P12" s="8"/>
      <c r="Q12" s="8"/>
    </row>
    <row r="13" spans="1:29" ht="18">
      <c r="A13" s="23" t="s">
        <v>431</v>
      </c>
      <c r="B13" s="9">
        <v>0.69892487499999989</v>
      </c>
      <c r="C13" s="9">
        <v>0.70138659999999997</v>
      </c>
      <c r="D13" s="9">
        <v>0.91365128571428589</v>
      </c>
      <c r="E13" s="9">
        <v>0.86630966666666698</v>
      </c>
      <c r="F13" s="9">
        <v>0.99752623076923086</v>
      </c>
      <c r="G13" s="9">
        <v>0.39641861363636366</v>
      </c>
      <c r="H13" s="9">
        <v>0.40355468750000001</v>
      </c>
      <c r="I13" s="9"/>
      <c r="J13" s="9">
        <v>0.70163124999999993</v>
      </c>
      <c r="L13" s="9">
        <v>0.98737004545454532</v>
      </c>
      <c r="M13" s="9"/>
      <c r="N13" s="9">
        <v>0.81478563157894746</v>
      </c>
      <c r="P13" s="8"/>
      <c r="Q13" s="8"/>
    </row>
    <row r="14" spans="1:29" ht="18">
      <c r="A14" s="23" t="s">
        <v>432</v>
      </c>
      <c r="B14" s="9">
        <v>0.1845175</v>
      </c>
      <c r="C14" s="9">
        <v>1.3306444444444445E-2</v>
      </c>
      <c r="D14" s="9">
        <v>1.5482285714285712E-2</v>
      </c>
      <c r="E14" s="9">
        <v>1.648133333333333E-2</v>
      </c>
      <c r="F14" s="9">
        <v>1.3743961538461542E-2</v>
      </c>
      <c r="G14" s="9">
        <v>7.59609090909091E-3</v>
      </c>
      <c r="H14" s="9">
        <v>5.0366666666666676E-3</v>
      </c>
      <c r="I14" s="9"/>
      <c r="J14" s="9">
        <v>6.5914999999999993E-3</v>
      </c>
      <c r="L14" s="9">
        <v>3.5046954545454548E-2</v>
      </c>
      <c r="M14" s="9"/>
      <c r="N14" s="9">
        <v>1.7697631578947371E-2</v>
      </c>
      <c r="P14" s="8"/>
      <c r="Q14" s="8"/>
    </row>
    <row r="15" spans="1:29">
      <c r="B15" s="9"/>
      <c r="C15" s="9"/>
      <c r="D15" s="9"/>
      <c r="E15" s="9"/>
      <c r="F15" s="9"/>
      <c r="G15" s="9"/>
      <c r="H15" s="9"/>
      <c r="I15" s="9"/>
      <c r="J15" s="9"/>
      <c r="L15" s="9"/>
      <c r="M15" s="9"/>
      <c r="N15" s="9"/>
      <c r="P15" s="8"/>
      <c r="Q15" s="8"/>
    </row>
    <row r="16" spans="1:29">
      <c r="A16" s="8" t="s">
        <v>142</v>
      </c>
      <c r="B16" s="9">
        <v>6.1981190177599246E-2</v>
      </c>
      <c r="C16" s="9">
        <v>6.2199816108544484E-2</v>
      </c>
      <c r="D16" s="9">
        <v>8.1728864639231416E-2</v>
      </c>
      <c r="E16" s="9">
        <v>7.7523079860217059E-2</v>
      </c>
      <c r="F16" s="9">
        <v>8.9375256977125728E-2</v>
      </c>
      <c r="G16" s="9">
        <v>3.5147705414068239E-2</v>
      </c>
      <c r="H16" s="9">
        <v>3.5599028118033428E-2</v>
      </c>
      <c r="I16" s="9"/>
      <c r="J16" s="9">
        <v>6.2187261991215451E-2</v>
      </c>
      <c r="L16" s="9">
        <v>8.8243951787063971E-2</v>
      </c>
      <c r="M16" s="9"/>
      <c r="N16" s="9">
        <v>7.1371563228788279E-2</v>
      </c>
      <c r="P16" s="8"/>
      <c r="Q16" s="8"/>
    </row>
    <row r="17" spans="1:32">
      <c r="A17" s="8" t="s">
        <v>143</v>
      </c>
      <c r="B17" s="9">
        <v>0.93737085441148715</v>
      </c>
      <c r="C17" s="9">
        <v>0.93709979410728139</v>
      </c>
      <c r="D17" s="9">
        <v>0.91735980921804738</v>
      </c>
      <c r="E17" s="9">
        <v>0.92150674248677977</v>
      </c>
      <c r="F17" s="9">
        <v>0.90981452308966715</v>
      </c>
      <c r="G17" s="9">
        <v>0.96452027537992246</v>
      </c>
      <c r="H17" s="9">
        <v>0.96418135629494361</v>
      </c>
      <c r="I17" s="9"/>
      <c r="J17" s="9">
        <v>0.93742860133608852</v>
      </c>
      <c r="L17" s="9">
        <v>0.90969376248665301</v>
      </c>
      <c r="M17" s="9"/>
      <c r="N17" s="9">
        <v>0.92760907189485142</v>
      </c>
      <c r="P17" s="8"/>
    </row>
    <row r="18" spans="1:32">
      <c r="A18" s="8" t="s">
        <v>144</v>
      </c>
      <c r="B18" s="9">
        <v>6.4795541091361951E-4</v>
      </c>
      <c r="C18" s="9">
        <v>7.0038978417408086E-4</v>
      </c>
      <c r="D18" s="9">
        <v>9.1132614272142979E-4</v>
      </c>
      <c r="E18" s="9">
        <v>9.7017765300307351E-4</v>
      </c>
      <c r="F18" s="9">
        <v>8.1021993320728363E-4</v>
      </c>
      <c r="G18" s="9">
        <v>3.3201920600950906E-4</v>
      </c>
      <c r="H18" s="9">
        <v>2.1961558702288429E-4</v>
      </c>
      <c r="I18" s="9"/>
      <c r="J18" s="9">
        <v>3.8413667269607266E-4</v>
      </c>
      <c r="L18" s="9">
        <v>2.0622857262829462E-3</v>
      </c>
      <c r="M18" s="9"/>
      <c r="N18" s="9">
        <v>1.0193648763602971E-3</v>
      </c>
      <c r="P18" s="8"/>
    </row>
    <row r="19" spans="1:32">
      <c r="B19" s="9"/>
      <c r="C19" s="9"/>
      <c r="D19" s="9"/>
      <c r="E19" s="9"/>
      <c r="F19" s="9"/>
      <c r="G19" s="9"/>
      <c r="H19" s="9"/>
      <c r="I19" s="9"/>
      <c r="J19" s="9"/>
      <c r="L19" s="9"/>
      <c r="M19" s="9"/>
      <c r="N19" s="9"/>
      <c r="P19" s="8"/>
    </row>
    <row r="20" spans="1:32" s="53" customFormat="1">
      <c r="A20" s="67" t="s">
        <v>92</v>
      </c>
      <c r="B20" s="67"/>
      <c r="C20" s="67"/>
      <c r="D20" s="67"/>
      <c r="E20" s="67"/>
      <c r="F20" s="67"/>
      <c r="G20" s="67"/>
      <c r="H20" s="67"/>
      <c r="I20" s="67"/>
      <c r="J20" s="67"/>
      <c r="K20" s="67"/>
      <c r="L20" s="67"/>
      <c r="M20" s="67"/>
      <c r="O20" s="11"/>
      <c r="P20" s="8"/>
      <c r="Q20" s="46"/>
      <c r="R20" s="46"/>
      <c r="S20" s="46"/>
      <c r="T20" s="46"/>
      <c r="U20" s="46"/>
      <c r="V20" s="46"/>
      <c r="W20" s="46"/>
      <c r="X20" s="46"/>
      <c r="Y20" s="46"/>
      <c r="Z20" s="46"/>
      <c r="AA20" s="46"/>
      <c r="AB20" s="46"/>
      <c r="AC20" s="46"/>
    </row>
    <row r="21" spans="1:32" ht="18">
      <c r="A21" s="23" t="s">
        <v>427</v>
      </c>
      <c r="B21" s="9">
        <v>0.54033177562309043</v>
      </c>
      <c r="C21" s="9">
        <v>0.47525068438104084</v>
      </c>
      <c r="D21" s="9">
        <v>0.46901794482858478</v>
      </c>
      <c r="E21" s="9">
        <v>0.80341386539830772</v>
      </c>
      <c r="F21" s="9">
        <v>0.451763933593406</v>
      </c>
      <c r="G21" s="9">
        <v>0.32614752801785524</v>
      </c>
      <c r="H21" s="9">
        <v>0.70210746664202861</v>
      </c>
      <c r="I21" s="9"/>
      <c r="J21" s="9">
        <v>0.81550161564585777</v>
      </c>
      <c r="L21" s="9">
        <v>0.92656477325819919</v>
      </c>
      <c r="M21" s="9"/>
      <c r="N21" s="9">
        <v>0.80996880378036595</v>
      </c>
      <c r="O21" s="9"/>
      <c r="P21" s="8"/>
    </row>
    <row r="22" spans="1:32" ht="18">
      <c r="A22" s="23" t="s">
        <v>428</v>
      </c>
      <c r="B22" s="9">
        <v>0.1090167541882899</v>
      </c>
      <c r="C22" s="9">
        <v>2.4017813622855485E-2</v>
      </c>
      <c r="D22" s="9">
        <v>6.9847560364617528E-3</v>
      </c>
      <c r="E22" s="9">
        <v>1.5375430920790479E-2</v>
      </c>
      <c r="F22" s="9">
        <v>1.3114827834775513E-2</v>
      </c>
      <c r="G22" s="9">
        <v>7.9321033947158549E-3</v>
      </c>
      <c r="H22" s="9">
        <v>3.1424832140204022E-2</v>
      </c>
      <c r="I22" s="9"/>
      <c r="J22" s="9">
        <v>1.5934618274547896E-2</v>
      </c>
      <c r="L22" s="9">
        <v>1.7216778647586778E-2</v>
      </c>
      <c r="M22" s="9"/>
      <c r="N22" s="9">
        <v>2.1712482331599017E-2</v>
      </c>
      <c r="O22" s="9"/>
      <c r="P22" s="8"/>
    </row>
    <row r="23" spans="1:32" ht="18">
      <c r="A23" s="23" t="s">
        <v>430</v>
      </c>
      <c r="B23" s="9">
        <v>0.52564270103155386</v>
      </c>
      <c r="C23" s="9">
        <v>0.3862141114671459</v>
      </c>
      <c r="D23" s="9">
        <v>0.59640745843354248</v>
      </c>
      <c r="E23" s="9">
        <v>0.62263371295913306</v>
      </c>
      <c r="F23" s="9">
        <v>0.31381806775505083</v>
      </c>
      <c r="G23" s="9">
        <v>0.3115659459172142</v>
      </c>
      <c r="H23" s="9">
        <v>0.5776511242497</v>
      </c>
      <c r="I23" s="9"/>
      <c r="J23" s="9">
        <v>0.41634741478001308</v>
      </c>
      <c r="L23" s="9">
        <v>0.60609549663745399</v>
      </c>
      <c r="M23" s="9"/>
      <c r="N23" s="9">
        <v>0.50898264409718086</v>
      </c>
      <c r="O23" s="9"/>
      <c r="P23" s="8"/>
    </row>
    <row r="24" spans="1:32">
      <c r="A24" s="23" t="s">
        <v>54</v>
      </c>
      <c r="B24" s="9">
        <v>0.36319139447954996</v>
      </c>
      <c r="C24" s="9">
        <v>2.1372547396654003E-2</v>
      </c>
      <c r="D24" s="9">
        <v>6.9694982762191857E-3</v>
      </c>
      <c r="E24" s="9">
        <v>1.2972758652720261E-2</v>
      </c>
      <c r="F24" s="9">
        <v>2.0541263359593127E-2</v>
      </c>
      <c r="G24" s="9">
        <v>7.7481298979882743E-3</v>
      </c>
      <c r="H24" s="9">
        <v>3.4133266456640221E-2</v>
      </c>
      <c r="I24" s="9"/>
      <c r="J24" s="9">
        <v>7.6406338887701078E-3</v>
      </c>
      <c r="L24" s="9">
        <v>1.5983244645182505E-2</v>
      </c>
      <c r="M24" s="9"/>
      <c r="N24" s="9">
        <v>1.9588244886921343E-2</v>
      </c>
      <c r="O24" s="9"/>
      <c r="P24" s="8"/>
    </row>
    <row r="25" spans="1:32">
      <c r="A25" s="23" t="s">
        <v>55</v>
      </c>
      <c r="B25" s="9">
        <v>0.31760869000603081</v>
      </c>
      <c r="C25" s="9">
        <v>1.6518077150503935E-2</v>
      </c>
      <c r="D25" s="9">
        <v>0</v>
      </c>
      <c r="E25" s="9">
        <v>2.8952011252338861E-2</v>
      </c>
      <c r="F25" s="9"/>
      <c r="G25" s="9">
        <v>1.0699999999999911E-3</v>
      </c>
      <c r="H25" s="9">
        <v>4.7680681212508805E-2</v>
      </c>
      <c r="I25" s="9"/>
      <c r="J25" s="9">
        <v>2.1699000000000006E-2</v>
      </c>
      <c r="L25" s="9">
        <v>1.3024755765464475E-2</v>
      </c>
      <c r="M25" s="9"/>
      <c r="N25" s="9">
        <v>2.9094789516337805E-2</v>
      </c>
      <c r="O25" s="9"/>
      <c r="P25" s="85"/>
    </row>
    <row r="26" spans="1:32">
      <c r="A26" s="23" t="s">
        <v>57</v>
      </c>
      <c r="B26" s="9">
        <v>0.47899279085278351</v>
      </c>
      <c r="C26" s="9">
        <v>0.39272517908120236</v>
      </c>
      <c r="D26" s="9">
        <v>0.52946768011317424</v>
      </c>
      <c r="E26" s="9">
        <v>0.58177706737712964</v>
      </c>
      <c r="F26" s="9">
        <v>0.27163576574520226</v>
      </c>
      <c r="G26" s="9">
        <v>0.1598102378316473</v>
      </c>
      <c r="H26" s="9">
        <v>0.4571551978911953</v>
      </c>
      <c r="I26" s="9"/>
      <c r="J26" s="9">
        <v>0.19967669250754091</v>
      </c>
      <c r="L26" s="9">
        <v>0.61025589906963662</v>
      </c>
      <c r="M26" s="9"/>
      <c r="N26" s="9">
        <v>0.54458334708329337</v>
      </c>
      <c r="O26" s="9"/>
      <c r="P26" s="85"/>
    </row>
    <row r="27" spans="1:32" ht="18">
      <c r="A27" s="23" t="s">
        <v>431</v>
      </c>
      <c r="B27" s="9">
        <v>7.7836430111083002E-2</v>
      </c>
      <c r="C27" s="9">
        <v>0.14326412422710705</v>
      </c>
      <c r="D27" s="9">
        <v>0.23633057727251111</v>
      </c>
      <c r="E27" s="9">
        <v>0.2866532155894036</v>
      </c>
      <c r="F27" s="9">
        <v>0.19233558819082353</v>
      </c>
      <c r="G27" s="9">
        <v>7.4663773091246083E-2</v>
      </c>
      <c r="H27" s="9">
        <v>0.11966096796307177</v>
      </c>
      <c r="I27" s="9"/>
      <c r="J27" s="9">
        <v>0.12419443049005874</v>
      </c>
      <c r="L27" s="9">
        <v>0.33368620315962172</v>
      </c>
      <c r="M27" s="9"/>
      <c r="N27" s="9">
        <v>0.32569234506797612</v>
      </c>
      <c r="O27" s="9"/>
      <c r="AF27" s="85"/>
    </row>
    <row r="28" spans="1:32" ht="18">
      <c r="A28" s="23" t="s">
        <v>432</v>
      </c>
      <c r="B28" s="9">
        <v>0.12853231296059381</v>
      </c>
      <c r="C28" s="9">
        <v>8.6162399693762368E-3</v>
      </c>
      <c r="D28" s="9">
        <v>6.6689080463455353E-3</v>
      </c>
      <c r="E28" s="9">
        <v>9.6449270027766185E-3</v>
      </c>
      <c r="F28" s="9">
        <v>5.9487530815165012E-3</v>
      </c>
      <c r="G28" s="9">
        <v>4.2676900107140167E-3</v>
      </c>
      <c r="H28" s="9">
        <v>8.5749215480700226E-3</v>
      </c>
      <c r="I28" s="9"/>
      <c r="J28" s="9">
        <v>2.9443337107060417E-3</v>
      </c>
      <c r="L28" s="9">
        <v>2.0133514505802797E-2</v>
      </c>
      <c r="M28" s="9"/>
      <c r="N28" s="9">
        <v>1.1808604556099198E-2</v>
      </c>
      <c r="O28" s="9"/>
    </row>
    <row r="29" spans="1:32">
      <c r="B29" s="9"/>
      <c r="C29" s="9"/>
      <c r="D29" s="9"/>
      <c r="E29" s="9"/>
      <c r="F29" s="9"/>
      <c r="G29" s="9"/>
      <c r="H29" s="9"/>
      <c r="I29" s="9"/>
      <c r="J29" s="9"/>
      <c r="L29" s="9"/>
      <c r="M29" s="9"/>
      <c r="N29" s="9"/>
      <c r="O29" s="9"/>
    </row>
    <row r="30" spans="1:32">
      <c r="A30" s="8" t="s">
        <v>142</v>
      </c>
      <c r="B30" s="9">
        <v>7.0740029115855191E-3</v>
      </c>
      <c r="C30" s="9">
        <v>1.2348193300554438E-2</v>
      </c>
      <c r="D30" s="9">
        <v>2.1108846878398074E-2</v>
      </c>
      <c r="E30" s="9">
        <v>2.5707775493440412E-2</v>
      </c>
      <c r="F30" s="9">
        <v>1.6078112036814498E-2</v>
      </c>
      <c r="G30" s="9">
        <v>6.4248996719776371E-3</v>
      </c>
      <c r="H30" s="9">
        <v>1.0477493451432295E-2</v>
      </c>
      <c r="I30" s="9"/>
      <c r="J30" s="9">
        <v>9.8170203364147234E-3</v>
      </c>
      <c r="L30" s="9">
        <v>2.9628320731101065E-2</v>
      </c>
      <c r="M30" s="9"/>
      <c r="N30" s="9">
        <v>2.7212046421142902E-2</v>
      </c>
      <c r="O30" s="9"/>
    </row>
    <row r="31" spans="1:32">
      <c r="A31" s="8" t="s">
        <v>143</v>
      </c>
      <c r="B31" s="9">
        <v>6.7082169201499202E-3</v>
      </c>
      <c r="C31" s="9">
        <v>1.2166076970321444E-2</v>
      </c>
      <c r="D31" s="9">
        <v>2.1403557995251288E-2</v>
      </c>
      <c r="E31" s="9">
        <v>2.6045305781557178E-2</v>
      </c>
      <c r="F31" s="9">
        <v>1.6139200039488603E-2</v>
      </c>
      <c r="G31" s="9">
        <v>6.4749428472489802E-3</v>
      </c>
      <c r="H31" s="9">
        <v>1.0632558666895706E-2</v>
      </c>
      <c r="I31" s="9"/>
      <c r="J31" s="9">
        <v>9.9583473509545911E-3</v>
      </c>
      <c r="L31" s="9">
        <v>2.962343826688129E-2</v>
      </c>
      <c r="M31" s="9"/>
      <c r="N31" s="9">
        <v>2.7634063539769705E-2</v>
      </c>
      <c r="O31" s="9"/>
    </row>
    <row r="32" spans="1:32">
      <c r="A32" s="8" t="s">
        <v>144</v>
      </c>
      <c r="B32" s="9">
        <v>9.0475441988023878E-4</v>
      </c>
      <c r="C32" s="9">
        <v>6.7017494643081962E-4</v>
      </c>
      <c r="D32" s="9">
        <v>3.9211317649817532E-4</v>
      </c>
      <c r="E32" s="9">
        <v>5.6764113839563742E-4</v>
      </c>
      <c r="F32" s="9">
        <v>3.4666472400245646E-4</v>
      </c>
      <c r="G32" s="9">
        <v>4.3930373479694648E-4</v>
      </c>
      <c r="H32" s="9">
        <v>5.0385858609790506E-4</v>
      </c>
      <c r="I32" s="9"/>
      <c r="J32" s="9">
        <v>1.6648848397171916E-4</v>
      </c>
      <c r="L32" s="9">
        <v>1.1966227537221305E-3</v>
      </c>
      <c r="M32" s="9"/>
      <c r="N32" s="9">
        <v>6.571796160579202E-4</v>
      </c>
      <c r="O32" s="9"/>
    </row>
    <row r="33" spans="1:15">
      <c r="B33" s="9"/>
      <c r="C33" s="9"/>
      <c r="D33" s="9"/>
      <c r="E33" s="9"/>
      <c r="F33" s="9"/>
      <c r="G33" s="9"/>
      <c r="H33" s="9"/>
      <c r="I33" s="9"/>
      <c r="J33" s="9"/>
      <c r="L33" s="9"/>
      <c r="M33" s="9"/>
      <c r="N33" s="9"/>
      <c r="O33" s="9"/>
    </row>
    <row r="34" spans="1:15">
      <c r="A34" s="67" t="s">
        <v>140</v>
      </c>
      <c r="B34" s="67"/>
      <c r="C34" s="67"/>
      <c r="D34" s="67"/>
      <c r="E34" s="67"/>
      <c r="F34" s="67"/>
      <c r="G34" s="67"/>
      <c r="H34" s="67"/>
      <c r="I34" s="67"/>
      <c r="J34" s="67"/>
      <c r="K34" s="67"/>
      <c r="L34" s="46"/>
      <c r="M34" s="11"/>
      <c r="N34" s="11"/>
      <c r="O34" s="9"/>
    </row>
    <row r="35" spans="1:15">
      <c r="A35" s="106" t="s">
        <v>113</v>
      </c>
      <c r="B35" s="106">
        <v>5</v>
      </c>
      <c r="C35" s="106">
        <v>6</v>
      </c>
      <c r="D35" s="106">
        <v>8</v>
      </c>
      <c r="E35" s="106">
        <v>8</v>
      </c>
      <c r="F35" s="106">
        <v>4</v>
      </c>
      <c r="G35" s="106">
        <v>10</v>
      </c>
      <c r="H35" s="106">
        <v>3</v>
      </c>
      <c r="I35" s="106"/>
      <c r="J35" s="106">
        <v>3</v>
      </c>
      <c r="K35" s="106"/>
      <c r="L35" s="106">
        <v>4</v>
      </c>
      <c r="M35" s="9"/>
      <c r="N35" s="9"/>
      <c r="O35" s="9"/>
    </row>
    <row r="36" spans="1:15" ht="18">
      <c r="A36" s="23" t="s">
        <v>427</v>
      </c>
      <c r="B36" s="85">
        <v>43.796046000000004</v>
      </c>
      <c r="C36" s="85">
        <v>43.489617000000003</v>
      </c>
      <c r="D36" s="85">
        <v>44.381783124999998</v>
      </c>
      <c r="E36" s="85">
        <v>44.381783124999998</v>
      </c>
      <c r="F36" s="85">
        <v>44.257306999999997</v>
      </c>
      <c r="G36" s="85">
        <v>43.7459439</v>
      </c>
      <c r="H36" s="85">
        <v>42.709665666666673</v>
      </c>
      <c r="I36" s="85"/>
      <c r="J36" s="85">
        <v>43.680269666666653</v>
      </c>
      <c r="K36" s="85"/>
      <c r="L36" s="85">
        <v>44.880365250000004</v>
      </c>
      <c r="M36" s="9"/>
      <c r="N36" s="9"/>
      <c r="O36" s="9"/>
    </row>
    <row r="37" spans="1:15" ht="18">
      <c r="A37" s="23" t="s">
        <v>428</v>
      </c>
      <c r="B37" s="85">
        <v>0.37155333333333335</v>
      </c>
      <c r="C37" s="85">
        <v>2.1813999999999997E-2</v>
      </c>
      <c r="D37" s="85">
        <v>1.5347624999999998E-2</v>
      </c>
      <c r="E37" s="85">
        <v>1.5347624999999998E-2</v>
      </c>
      <c r="F37" s="85">
        <v>2.0919499999999997E-2</v>
      </c>
      <c r="G37" s="85">
        <v>9.9893333333333327E-3</v>
      </c>
      <c r="H37" s="85">
        <v>1.1477999999999999E-2</v>
      </c>
      <c r="I37" s="85"/>
      <c r="J37" s="85">
        <v>1.5376000000000001E-2</v>
      </c>
      <c r="K37" s="85"/>
      <c r="L37" s="85">
        <v>2.1212666666666671E-2</v>
      </c>
      <c r="M37" s="9"/>
      <c r="N37" s="9"/>
      <c r="O37" s="9"/>
    </row>
    <row r="38" spans="1:15" ht="18">
      <c r="A38" s="23" t="s">
        <v>430</v>
      </c>
      <c r="B38" s="85">
        <v>34.942249799999999</v>
      </c>
      <c r="C38" s="85">
        <v>34.945714333333335</v>
      </c>
      <c r="D38" s="85">
        <v>34.996426624999998</v>
      </c>
      <c r="E38" s="85">
        <v>34.996426624999998</v>
      </c>
      <c r="F38" s="85">
        <v>34.317031999999998</v>
      </c>
      <c r="G38" s="85">
        <v>35.600301000000002</v>
      </c>
      <c r="H38" s="85">
        <v>35.190315333333338</v>
      </c>
      <c r="I38" s="85"/>
      <c r="J38" s="85">
        <v>34.826547999999995</v>
      </c>
      <c r="K38" s="85"/>
      <c r="L38" s="85">
        <v>34.110880000000002</v>
      </c>
      <c r="M38" s="9"/>
      <c r="N38" s="9"/>
      <c r="O38" s="9"/>
    </row>
    <row r="39" spans="1:15">
      <c r="A39" s="23" t="s">
        <v>54</v>
      </c>
      <c r="B39" s="85">
        <v>0.27596800000000005</v>
      </c>
      <c r="C39" s="85">
        <v>2.5562250000000002E-2</v>
      </c>
      <c r="D39" s="85">
        <v>1.0918499999999998E-2</v>
      </c>
      <c r="E39" s="85">
        <v>1.0918499999999998E-2</v>
      </c>
      <c r="F39" s="85">
        <v>1.3676333333333334E-2</v>
      </c>
      <c r="G39" s="85">
        <v>1.2594333333333334E-2</v>
      </c>
      <c r="H39" s="85">
        <v>1.15345E-2</v>
      </c>
      <c r="I39" s="85"/>
      <c r="J39" s="85">
        <v>1.0015499999999998E-2</v>
      </c>
      <c r="K39" s="85"/>
      <c r="L39" s="85">
        <v>1.268825E-2</v>
      </c>
      <c r="M39" s="9"/>
      <c r="N39" s="9"/>
      <c r="O39" s="9"/>
    </row>
    <row r="40" spans="1:15">
      <c r="A40" s="23" t="s">
        <v>55</v>
      </c>
      <c r="B40" s="85">
        <v>0.23776666666666665</v>
      </c>
      <c r="C40" s="85">
        <v>1.49286E-2</v>
      </c>
      <c r="D40" s="85">
        <v>1.6335000000000002E-2</v>
      </c>
      <c r="E40" s="85">
        <v>1.6335000000000002E-2</v>
      </c>
      <c r="F40" s="85">
        <v>1.3349E-2</v>
      </c>
      <c r="G40" s="85">
        <v>2.3104000000000003E-2</v>
      </c>
      <c r="H40" s="85">
        <v>2.8754000000000002E-2</v>
      </c>
      <c r="I40" s="85"/>
      <c r="J40" s="85">
        <v>1.218E-2</v>
      </c>
      <c r="K40" s="85"/>
      <c r="L40" s="85">
        <v>1.1958E-2</v>
      </c>
      <c r="M40" s="9"/>
      <c r="N40" s="9"/>
      <c r="O40" s="9"/>
    </row>
    <row r="41" spans="1:15">
      <c r="A41" s="23" t="s">
        <v>57</v>
      </c>
      <c r="B41" s="85">
        <v>19.070389800000001</v>
      </c>
      <c r="C41" s="85">
        <v>19.066002666666666</v>
      </c>
      <c r="D41" s="85">
        <v>18.896427749999997</v>
      </c>
      <c r="E41" s="85">
        <v>18.896427749999997</v>
      </c>
      <c r="F41" s="85">
        <v>18.523860000000003</v>
      </c>
      <c r="G41" s="85">
        <v>19.712845100000003</v>
      </c>
      <c r="H41" s="85">
        <v>19.868390333333334</v>
      </c>
      <c r="I41" s="85"/>
      <c r="J41" s="85">
        <v>19.135669999999994</v>
      </c>
      <c r="K41" s="85"/>
      <c r="L41" s="85">
        <v>18.10310325</v>
      </c>
      <c r="O41" s="9"/>
    </row>
    <row r="42" spans="1:15" ht="18">
      <c r="A42" s="23" t="s">
        <v>431</v>
      </c>
      <c r="B42" s="85">
        <v>0.67005920000000008</v>
      </c>
      <c r="C42" s="85">
        <v>0.65125916666666661</v>
      </c>
      <c r="D42" s="85">
        <v>0.87960499999999997</v>
      </c>
      <c r="E42" s="85">
        <v>0.87960499999999997</v>
      </c>
      <c r="F42" s="85">
        <v>1.05417425</v>
      </c>
      <c r="G42" s="85">
        <v>0.43481990000000004</v>
      </c>
      <c r="H42" s="85">
        <v>0.3633136666666667</v>
      </c>
      <c r="I42" s="85"/>
      <c r="J42" s="85">
        <v>0.74916466666666659</v>
      </c>
      <c r="K42" s="85"/>
      <c r="L42" s="85">
        <v>1.1284222500000001</v>
      </c>
    </row>
    <row r="43" spans="1:15" ht="18">
      <c r="A43" s="23" t="s">
        <v>432</v>
      </c>
      <c r="B43" s="85">
        <v>0.60211199999999998</v>
      </c>
      <c r="C43" s="85">
        <v>1.3217E-2</v>
      </c>
      <c r="D43" s="85">
        <v>1.8952E-2</v>
      </c>
      <c r="E43" s="85">
        <v>1.8952E-2</v>
      </c>
      <c r="F43" s="85">
        <v>1.4975499999999999E-2</v>
      </c>
      <c r="G43" s="85">
        <v>9.4406250000000028E-3</v>
      </c>
      <c r="H43" s="85">
        <v>1.9689999999999994E-3</v>
      </c>
      <c r="I43" s="85"/>
      <c r="J43" s="85">
        <v>1.0582999999999997E-2</v>
      </c>
      <c r="K43" s="85"/>
      <c r="L43" s="85">
        <v>7.6048750000000012E-2</v>
      </c>
    </row>
    <row r="44" spans="1:15">
      <c r="A44" s="46"/>
      <c r="B44" s="85"/>
      <c r="C44" s="85"/>
      <c r="D44" s="85"/>
      <c r="E44" s="85"/>
      <c r="F44" s="85"/>
      <c r="G44" s="85"/>
      <c r="H44" s="85"/>
      <c r="I44" s="85"/>
      <c r="J44" s="85"/>
      <c r="K44" s="85"/>
      <c r="L44" s="85"/>
    </row>
    <row r="45" spans="1:15">
      <c r="A45" s="8" t="s">
        <v>142</v>
      </c>
      <c r="B45" s="85">
        <v>5.999729379963218E-2</v>
      </c>
      <c r="C45" s="85">
        <v>5.8149759076865211E-2</v>
      </c>
      <c r="D45" s="85">
        <v>7.7532988043038598E-2</v>
      </c>
      <c r="E45" s="85">
        <v>7.7532988043038598E-2</v>
      </c>
      <c r="F45" s="85">
        <v>9.3282278035602031E-2</v>
      </c>
      <c r="G45" s="85">
        <v>3.8355349585754275E-2</v>
      </c>
      <c r="H45" s="85">
        <v>3.203310791225978E-2</v>
      </c>
      <c r="I45" s="85"/>
      <c r="J45" s="85">
        <v>6.6113197659587494E-2</v>
      </c>
      <c r="K45" s="85"/>
      <c r="L45" s="85">
        <v>0.10087290865298687</v>
      </c>
    </row>
    <row r="46" spans="1:15">
      <c r="A46" s="8" t="s">
        <v>143</v>
      </c>
      <c r="B46" s="85">
        <v>0.9393237214984399</v>
      </c>
      <c r="C46" s="85">
        <v>0.94107223503130344</v>
      </c>
      <c r="D46" s="85">
        <v>0.92136774497008989</v>
      </c>
      <c r="E46" s="85">
        <v>0.92136774497008989</v>
      </c>
      <c r="F46" s="85">
        <v>0.90584547703617579</v>
      </c>
      <c r="G46" s="85">
        <v>0.96120622268847189</v>
      </c>
      <c r="H46" s="85">
        <v>0.96785176794484362</v>
      </c>
      <c r="I46" s="85"/>
      <c r="J46" s="85">
        <v>0.93327192606385267</v>
      </c>
      <c r="K46" s="85"/>
      <c r="L46" s="85">
        <v>0.89465421377786802</v>
      </c>
    </row>
    <row r="47" spans="1:15">
      <c r="A47" s="8" t="s">
        <v>144</v>
      </c>
      <c r="B47" s="85">
        <v>6.7898470192783692E-4</v>
      </c>
      <c r="C47" s="85">
        <v>7.7800589183141386E-4</v>
      </c>
      <c r="D47" s="85">
        <v>1.099266986871586E-3</v>
      </c>
      <c r="E47" s="85">
        <v>1.099266986871586E-3</v>
      </c>
      <c r="F47" s="85">
        <v>8.722449282221878E-4</v>
      </c>
      <c r="G47" s="85">
        <v>4.3842772577392958E-4</v>
      </c>
      <c r="H47" s="85">
        <v>1.1512414289666414E-4</v>
      </c>
      <c r="I47" s="85"/>
      <c r="J47" s="85">
        <v>6.1487627655979849E-4</v>
      </c>
      <c r="K47" s="85"/>
      <c r="L47" s="85">
        <v>4.4728775691451469E-3</v>
      </c>
    </row>
    <row r="49" spans="1:15">
      <c r="A49" s="67" t="s">
        <v>141</v>
      </c>
      <c r="B49" s="46"/>
      <c r="C49" s="67"/>
      <c r="D49" s="67"/>
      <c r="E49" s="67"/>
      <c r="F49" s="67"/>
      <c r="G49" s="67"/>
      <c r="H49" s="67"/>
      <c r="I49" s="67"/>
      <c r="J49" s="67"/>
      <c r="K49" s="67"/>
      <c r="L49" s="67"/>
      <c r="M49" s="67"/>
      <c r="N49" s="67"/>
    </row>
    <row r="50" spans="1:15" ht="18">
      <c r="A50" s="23" t="s">
        <v>427</v>
      </c>
      <c r="B50" s="85">
        <v>0.27627292581068957</v>
      </c>
      <c r="C50" s="85">
        <v>0.61982488159048732</v>
      </c>
      <c r="D50" s="85">
        <v>0.85563551357920464</v>
      </c>
      <c r="E50" s="85">
        <v>0.94448914684628504</v>
      </c>
      <c r="F50" s="85">
        <v>0.79389891001754775</v>
      </c>
      <c r="G50" s="85">
        <v>0.65799573670196365</v>
      </c>
      <c r="H50" s="85">
        <v>0.43015587642414949</v>
      </c>
      <c r="I50" s="85"/>
      <c r="J50" s="85">
        <v>0.49750504346209762</v>
      </c>
      <c r="K50" s="85"/>
      <c r="L50" s="85">
        <v>0.98343481277039824</v>
      </c>
      <c r="M50" s="46"/>
      <c r="N50" s="46"/>
      <c r="O50" s="46"/>
    </row>
    <row r="51" spans="1:15" ht="18">
      <c r="A51" s="23" t="s">
        <v>428</v>
      </c>
      <c r="B51" s="85">
        <v>0.39857800753289052</v>
      </c>
      <c r="C51" s="85">
        <v>3.4190366432666368E-2</v>
      </c>
      <c r="D51" s="85">
        <v>1.6357856810643015E-2</v>
      </c>
      <c r="E51" s="85">
        <v>1.272470938518833E-2</v>
      </c>
      <c r="F51" s="85">
        <v>3.1131718054100383E-2</v>
      </c>
      <c r="G51" s="85">
        <v>1.1550886699970514E-2</v>
      </c>
      <c r="H51" s="85">
        <v>2.2567999999999998E-2</v>
      </c>
      <c r="I51" s="85"/>
      <c r="J51" s="85">
        <v>0</v>
      </c>
      <c r="K51" s="85"/>
      <c r="L51" s="85">
        <v>1.4461329522404059E-2</v>
      </c>
      <c r="M51" s="46"/>
      <c r="N51" s="46"/>
      <c r="O51" s="46"/>
    </row>
    <row r="52" spans="1:15" ht="18">
      <c r="A52" s="23" t="s">
        <v>430</v>
      </c>
      <c r="B52" s="85">
        <v>0.64067998173865914</v>
      </c>
      <c r="C52" s="85">
        <v>0.37406980989054578</v>
      </c>
      <c r="D52" s="85">
        <v>0.70220736554235597</v>
      </c>
      <c r="E52" s="85">
        <v>1.0544770002783062</v>
      </c>
      <c r="F52" s="85">
        <v>0.33461318739966861</v>
      </c>
      <c r="G52" s="85">
        <v>0.68604453118846631</v>
      </c>
      <c r="H52" s="85">
        <v>6.9557661630872139E-2</v>
      </c>
      <c r="I52" s="85"/>
      <c r="J52" s="85">
        <v>0.28016753602561079</v>
      </c>
      <c r="K52" s="85"/>
      <c r="L52" s="85">
        <v>0.54671017360572438</v>
      </c>
      <c r="M52" s="46"/>
      <c r="N52" s="46"/>
      <c r="O52" s="46"/>
    </row>
    <row r="53" spans="1:15">
      <c r="A53" s="23" t="s">
        <v>54</v>
      </c>
      <c r="B53" s="85">
        <v>0.18560096180785243</v>
      </c>
      <c r="C53" s="85">
        <v>4.1225767703585596E-2</v>
      </c>
      <c r="D53" s="85">
        <v>1.3688679953054016E-2</v>
      </c>
      <c r="E53" s="85">
        <v>1.4914635060905779E-2</v>
      </c>
      <c r="F53" s="85">
        <v>1.7251181627806113E-2</v>
      </c>
      <c r="G53" s="85">
        <v>1.3566666879606866E-2</v>
      </c>
      <c r="H53" s="85">
        <v>1.3190999999999998E-2</v>
      </c>
      <c r="I53" s="85"/>
      <c r="J53" s="85">
        <v>1.4317E-2</v>
      </c>
      <c r="K53" s="85"/>
      <c r="L53" s="85">
        <v>1.5962796958866574E-2</v>
      </c>
      <c r="M53" s="46"/>
      <c r="N53" s="46"/>
      <c r="O53" s="46"/>
    </row>
    <row r="54" spans="1:15">
      <c r="A54" s="23" t="s">
        <v>55</v>
      </c>
      <c r="B54" s="85">
        <v>0.2783844982912822</v>
      </c>
      <c r="C54" s="85">
        <v>3.0397702797415469E-2</v>
      </c>
      <c r="D54" s="85">
        <v>2.5782807663247222E-2</v>
      </c>
      <c r="E54" s="85">
        <v>2.0282705588752219E-2</v>
      </c>
      <c r="F54" s="85">
        <v>1.3892871265508798E-2</v>
      </c>
      <c r="G54" s="85">
        <v>0</v>
      </c>
      <c r="H54" s="85">
        <v>0</v>
      </c>
      <c r="I54" s="85"/>
      <c r="J54" s="85">
        <v>0</v>
      </c>
      <c r="K54" s="85"/>
      <c r="L54" s="85">
        <v>0</v>
      </c>
      <c r="M54" s="46"/>
      <c r="N54" s="46"/>
      <c r="O54" s="46"/>
    </row>
    <row r="55" spans="1:15">
      <c r="A55" s="23" t="s">
        <v>57</v>
      </c>
      <c r="B55" s="85">
        <v>0.699452096292971</v>
      </c>
      <c r="C55" s="85">
        <v>0.40766992797224039</v>
      </c>
      <c r="D55" s="85">
        <v>0.43698253196945674</v>
      </c>
      <c r="E55" s="85">
        <v>0.64834630973173213</v>
      </c>
      <c r="F55" s="85">
        <v>0.36485869648268354</v>
      </c>
      <c r="G55" s="85">
        <v>0.14524729391612881</v>
      </c>
      <c r="H55" s="85">
        <v>0.42609456243212424</v>
      </c>
      <c r="I55" s="85"/>
      <c r="J55" s="85">
        <v>3.2586340983096068E-2</v>
      </c>
      <c r="K55" s="85"/>
      <c r="L55" s="85">
        <v>0.71122316377403738</v>
      </c>
      <c r="M55" s="46"/>
      <c r="N55" s="46"/>
      <c r="O55" s="46"/>
    </row>
    <row r="56" spans="1:15" ht="18">
      <c r="A56" s="23" t="s">
        <v>431</v>
      </c>
      <c r="B56" s="85">
        <v>3.5594503786961225E-2</v>
      </c>
      <c r="C56" s="85">
        <v>0.12864515667741086</v>
      </c>
      <c r="D56" s="85">
        <v>0.27165830680735076</v>
      </c>
      <c r="E56" s="85">
        <v>0.42546164893559979</v>
      </c>
      <c r="F56" s="85">
        <v>5.6190388652864694E-2</v>
      </c>
      <c r="G56" s="85">
        <v>9.7900259029075315E-2</v>
      </c>
      <c r="H56" s="85">
        <v>0.15154359073950402</v>
      </c>
      <c r="I56" s="85"/>
      <c r="J56" s="85">
        <v>4.218826953339308E-2</v>
      </c>
      <c r="K56" s="85"/>
      <c r="L56" s="85">
        <v>0.41047516959342428</v>
      </c>
      <c r="M56" s="46"/>
      <c r="N56" s="46"/>
      <c r="O56" s="46"/>
    </row>
    <row r="57" spans="1:15" ht="18">
      <c r="A57" s="23" t="s">
        <v>432</v>
      </c>
      <c r="B57" s="85">
        <v>0.75486032132044145</v>
      </c>
      <c r="C57" s="85">
        <v>8.7844464063859158E-3</v>
      </c>
      <c r="D57" s="85">
        <v>9.6959833146257127E-3</v>
      </c>
      <c r="E57" s="85">
        <v>1.3828268004345282E-2</v>
      </c>
      <c r="F57" s="85">
        <v>7.4294830614249317E-3</v>
      </c>
      <c r="G57" s="85">
        <v>7.3164017752922732E-3</v>
      </c>
      <c r="H57" s="85">
        <v>5.2736985124293917E-3</v>
      </c>
      <c r="I57" s="85"/>
      <c r="J57" s="85">
        <v>8.8778321678211498E-3</v>
      </c>
      <c r="K57" s="85"/>
      <c r="L57" s="85">
        <v>3.4868054501936231E-2</v>
      </c>
      <c r="M57" s="46"/>
      <c r="N57" s="46"/>
      <c r="O57" s="46"/>
    </row>
    <row r="58" spans="1:15">
      <c r="A58" s="46"/>
      <c r="B58" s="85"/>
      <c r="C58" s="85"/>
      <c r="D58" s="85"/>
      <c r="E58" s="85"/>
      <c r="F58" s="85"/>
      <c r="G58" s="85"/>
      <c r="H58" s="85"/>
      <c r="I58" s="85"/>
      <c r="J58" s="85"/>
      <c r="K58" s="85"/>
      <c r="L58" s="85"/>
      <c r="M58" s="46"/>
      <c r="N58" s="46"/>
      <c r="O58" s="46"/>
    </row>
    <row r="59" spans="1:15">
      <c r="A59" s="8" t="s">
        <v>142</v>
      </c>
      <c r="B59" s="85">
        <v>4.5412296315477541E-3</v>
      </c>
      <c r="C59" s="85">
        <v>1.1123720334032165E-2</v>
      </c>
      <c r="D59" s="85">
        <v>2.3574026781706534E-2</v>
      </c>
      <c r="E59" s="85">
        <v>3.6766746836212547E-2</v>
      </c>
      <c r="F59" s="85">
        <v>5.0739453524396884E-3</v>
      </c>
      <c r="G59" s="85">
        <v>8.4588355996520221E-3</v>
      </c>
      <c r="H59" s="85">
        <v>1.3441409584673669E-2</v>
      </c>
      <c r="I59" s="85"/>
      <c r="J59" s="85">
        <v>3.441202534608685E-3</v>
      </c>
      <c r="K59" s="85"/>
      <c r="L59" s="85">
        <v>3.6414574319262809E-2</v>
      </c>
      <c r="M59" s="46"/>
      <c r="N59" s="46"/>
      <c r="O59" s="46"/>
    </row>
    <row r="60" spans="1:15">
      <c r="A60" s="8" t="s">
        <v>143</v>
      </c>
      <c r="B60" s="85">
        <v>4.3233286864513658E-3</v>
      </c>
      <c r="C60" s="85">
        <v>1.1147456799776252E-2</v>
      </c>
      <c r="D60" s="85">
        <v>2.3668994229344001E-2</v>
      </c>
      <c r="E60" s="85">
        <v>3.7481937964930462E-2</v>
      </c>
      <c r="F60" s="85">
        <v>5.2787568501076205E-3</v>
      </c>
      <c r="G60" s="85">
        <v>8.6559209423231996E-3</v>
      </c>
      <c r="H60" s="85">
        <v>1.3644503765542737E-2</v>
      </c>
      <c r="I60" s="85"/>
      <c r="J60" s="85">
        <v>3.2828520778163078E-3</v>
      </c>
      <c r="K60" s="85"/>
      <c r="L60" s="85">
        <v>3.8444057533654166E-2</v>
      </c>
      <c r="M60" s="46"/>
      <c r="N60" s="46"/>
      <c r="O60" s="46"/>
    </row>
    <row r="61" spans="1:15">
      <c r="A61" s="8" t="s">
        <v>144</v>
      </c>
      <c r="B61" s="85">
        <v>4.29619397042297E-4</v>
      </c>
      <c r="C61" s="85">
        <v>5.2211877251555133E-4</v>
      </c>
      <c r="D61" s="85">
        <v>5.5977342613680147E-4</v>
      </c>
      <c r="E61" s="85">
        <v>7.9611667646368566E-4</v>
      </c>
      <c r="F61" s="85">
        <v>4.2871000988773034E-4</v>
      </c>
      <c r="G61" s="85">
        <v>5.8128981569963807E-4</v>
      </c>
      <c r="H61" s="85">
        <v>3.0856831506276364E-4</v>
      </c>
      <c r="I61" s="85"/>
      <c r="J61" s="85">
        <v>5.1679164522359358E-4</v>
      </c>
      <c r="K61" s="85"/>
      <c r="L61" s="85">
        <v>2.041678582345345E-3</v>
      </c>
      <c r="M61" s="46"/>
      <c r="N61" s="46"/>
      <c r="O61" s="46"/>
    </row>
    <row r="62" spans="1:15">
      <c r="A62" s="46"/>
      <c r="B62" s="46"/>
      <c r="C62" s="46"/>
      <c r="D62" s="46"/>
      <c r="E62" s="46"/>
      <c r="F62" s="46"/>
      <c r="G62" s="46"/>
      <c r="H62" s="46"/>
      <c r="I62" s="46"/>
      <c r="J62" s="46"/>
      <c r="K62" s="46"/>
      <c r="L62" s="46"/>
      <c r="M62" s="46"/>
      <c r="N62" s="46"/>
      <c r="O62" s="46"/>
    </row>
    <row r="63" spans="1:15">
      <c r="A63" s="16" t="s">
        <v>145</v>
      </c>
      <c r="O63" s="46"/>
    </row>
    <row r="64" spans="1:15">
      <c r="A64" s="16" t="s">
        <v>146</v>
      </c>
    </row>
    <row r="65" spans="1:1">
      <c r="A65" s="11"/>
    </row>
  </sheetData>
  <sortState xmlns:xlrd2="http://schemas.microsoft.com/office/spreadsheetml/2017/richdata2" ref="P52:AC57">
    <sortCondition ref="Q52:Q57"/>
  </sortState>
  <mergeCells count="4">
    <mergeCell ref="A1:N1"/>
    <mergeCell ref="B3:J3"/>
    <mergeCell ref="L3:N3"/>
    <mergeCell ref="B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D24DD-C0CA-9A49-BEF4-82AD6B33EDD0}">
  <dimension ref="A1:BC93"/>
  <sheetViews>
    <sheetView zoomScale="81" zoomScaleNormal="81" workbookViewId="0">
      <pane ySplit="5" topLeftCell="A6" activePane="bottomLeft" state="frozen"/>
      <selection pane="bottomLeft" activeCell="W4" sqref="W4"/>
    </sheetView>
  </sheetViews>
  <sheetFormatPr baseColWidth="10" defaultRowHeight="16"/>
  <cols>
    <col min="1" max="1" width="13.83203125" style="8" customWidth="1"/>
    <col min="2" max="2" width="12.6640625" style="8" bestFit="1" customWidth="1"/>
    <col min="3" max="3" width="1.83203125" style="8" customWidth="1"/>
    <col min="4" max="4" width="12.33203125" style="8" bestFit="1" customWidth="1"/>
    <col min="5" max="5" width="8.83203125" style="8" bestFit="1" customWidth="1"/>
    <col min="6" max="6" width="1.83203125" style="8" customWidth="1"/>
    <col min="7" max="7" width="12.1640625" style="8" customWidth="1"/>
    <col min="8" max="8" width="9.6640625" style="8" bestFit="1" customWidth="1"/>
    <col min="9" max="9" width="1.83203125" style="8" customWidth="1"/>
    <col min="10" max="10" width="9.6640625" style="8" bestFit="1" customWidth="1"/>
    <col min="11" max="12" width="11" style="8" bestFit="1" customWidth="1"/>
    <col min="13" max="14" width="9.6640625" style="8" bestFit="1" customWidth="1"/>
    <col min="15" max="15" width="12.1640625" style="8" bestFit="1" customWidth="1"/>
    <col min="16" max="16" width="1.83203125" style="8" customWidth="1"/>
    <col min="17" max="17" width="11.33203125" style="8" bestFit="1" customWidth="1"/>
    <col min="18" max="18" width="12.33203125" style="8" bestFit="1" customWidth="1"/>
    <col min="19" max="19" width="9.6640625" style="8" bestFit="1" customWidth="1"/>
    <col min="20" max="20" width="1.83203125" style="8" customWidth="1"/>
    <col min="21" max="21" width="11.83203125" style="8" bestFit="1" customWidth="1"/>
    <col min="22" max="22" width="1.83203125" style="8" customWidth="1"/>
    <col min="23" max="23" width="21.5" style="8" bestFit="1" customWidth="1"/>
    <col min="24" max="24" width="1.83203125" style="8" customWidth="1"/>
    <col min="25" max="25" width="10.1640625" style="8" bestFit="1" customWidth="1"/>
    <col min="26" max="26" width="12.33203125" style="8" bestFit="1" customWidth="1"/>
    <col min="27" max="33" width="12.83203125" style="8" customWidth="1"/>
    <col min="34" max="34" width="12.83203125" style="8" bestFit="1" customWidth="1"/>
    <col min="35" max="36" width="14.33203125" style="8" bestFit="1" customWidth="1"/>
    <col min="37" max="38" width="12.83203125" style="8" bestFit="1" customWidth="1"/>
    <col min="39" max="39" width="12.1640625" style="8" bestFit="1" customWidth="1"/>
    <col min="40" max="42" width="12.83203125" style="8" bestFit="1" customWidth="1"/>
    <col min="43" max="44" width="12.1640625" style="8" bestFit="1" customWidth="1"/>
    <col min="45" max="47" width="12.83203125" style="8" bestFit="1" customWidth="1"/>
    <col min="48" max="49" width="6.33203125" style="8" bestFit="1" customWidth="1"/>
    <col min="50" max="16384" width="10.83203125" style="8"/>
  </cols>
  <sheetData>
    <row r="1" spans="1:39" ht="17" thickBot="1">
      <c r="A1" s="196" t="s">
        <v>538</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39">
      <c r="A2" s="127"/>
      <c r="B2" s="186" t="s">
        <v>96</v>
      </c>
      <c r="C2" s="186"/>
      <c r="D2" s="186"/>
      <c r="E2" s="186"/>
      <c r="F2" s="186"/>
      <c r="G2" s="186"/>
      <c r="H2" s="186"/>
      <c r="I2" s="186"/>
      <c r="J2" s="186"/>
      <c r="K2" s="186"/>
      <c r="L2" s="186"/>
      <c r="M2" s="186"/>
      <c r="N2" s="186"/>
      <c r="O2" s="186"/>
      <c r="P2" s="186"/>
      <c r="Q2" s="186"/>
      <c r="R2" s="186"/>
      <c r="S2" s="186"/>
      <c r="T2" s="186"/>
      <c r="U2" s="186"/>
      <c r="V2" s="186"/>
      <c r="W2" s="186"/>
      <c r="X2" s="186"/>
      <c r="Y2" s="186"/>
      <c r="Z2" s="186"/>
      <c r="AA2" s="11"/>
      <c r="AB2" s="11"/>
      <c r="AC2" s="11"/>
      <c r="AD2" s="11"/>
      <c r="AE2" s="11"/>
      <c r="AF2" s="11"/>
      <c r="AG2" s="11"/>
      <c r="AH2" s="11"/>
      <c r="AI2" s="11"/>
      <c r="AJ2" s="11"/>
      <c r="AK2" s="11"/>
      <c r="AL2" s="11"/>
      <c r="AM2" s="11"/>
    </row>
    <row r="3" spans="1:39" s="16" customFormat="1">
      <c r="B3" s="185" t="s">
        <v>0</v>
      </c>
      <c r="C3" s="185"/>
      <c r="D3" s="185"/>
      <c r="E3" s="185"/>
      <c r="F3" s="185"/>
      <c r="G3" s="185"/>
      <c r="H3" s="185"/>
      <c r="I3" s="185"/>
      <c r="J3" s="185"/>
      <c r="K3" s="185"/>
      <c r="L3" s="185"/>
      <c r="M3" s="185"/>
      <c r="N3" s="185"/>
      <c r="O3" s="185"/>
      <c r="P3" s="185"/>
      <c r="Q3" s="185"/>
      <c r="R3" s="185"/>
      <c r="S3" s="185"/>
      <c r="T3" s="185"/>
      <c r="U3" s="185"/>
      <c r="V3" s="13"/>
      <c r="W3" s="185" t="s">
        <v>5</v>
      </c>
      <c r="X3" s="185"/>
      <c r="Y3" s="185"/>
      <c r="Z3" s="185"/>
    </row>
    <row r="4" spans="1:39">
      <c r="A4" s="16"/>
      <c r="B4" s="24" t="s">
        <v>4</v>
      </c>
      <c r="C4" s="16"/>
      <c r="D4" s="184" t="s">
        <v>3</v>
      </c>
      <c r="E4" s="184"/>
      <c r="F4" s="16"/>
      <c r="G4" s="184" t="s">
        <v>390</v>
      </c>
      <c r="H4" s="184"/>
      <c r="I4" s="16"/>
      <c r="J4" s="184" t="s">
        <v>2</v>
      </c>
      <c r="K4" s="184"/>
      <c r="L4" s="184"/>
      <c r="M4" s="184"/>
      <c r="N4" s="184"/>
      <c r="O4" s="184"/>
      <c r="P4" s="16"/>
      <c r="Q4" s="184" t="s">
        <v>1</v>
      </c>
      <c r="R4" s="184"/>
      <c r="S4" s="184"/>
      <c r="T4" s="16"/>
      <c r="U4" s="24" t="s">
        <v>91</v>
      </c>
      <c r="W4" s="19" t="s">
        <v>85</v>
      </c>
      <c r="X4" s="16"/>
      <c r="Y4" s="184" t="s">
        <v>64</v>
      </c>
      <c r="Z4" s="184"/>
    </row>
    <row r="5" spans="1:39" s="11" customFormat="1" ht="17" thickBot="1">
      <c r="A5" s="111" t="s">
        <v>51</v>
      </c>
      <c r="B5" s="111" t="s">
        <v>99</v>
      </c>
      <c r="C5" s="111"/>
      <c r="D5" s="111" t="s">
        <v>102</v>
      </c>
      <c r="E5" s="111" t="s">
        <v>100</v>
      </c>
      <c r="F5" s="111"/>
      <c r="G5" s="111" t="s">
        <v>103</v>
      </c>
      <c r="H5" s="111" t="s">
        <v>104</v>
      </c>
      <c r="I5" s="111"/>
      <c r="J5" s="111" t="s">
        <v>105</v>
      </c>
      <c r="K5" s="111" t="s">
        <v>70</v>
      </c>
      <c r="L5" s="111" t="s">
        <v>76</v>
      </c>
      <c r="M5" s="111" t="s">
        <v>106</v>
      </c>
      <c r="N5" s="111" t="s">
        <v>107</v>
      </c>
      <c r="O5" s="111" t="s">
        <v>108</v>
      </c>
      <c r="P5" s="111"/>
      <c r="Q5" s="111" t="s">
        <v>109</v>
      </c>
      <c r="R5" s="111" t="s">
        <v>110</v>
      </c>
      <c r="S5" s="111" t="s">
        <v>111</v>
      </c>
      <c r="T5" s="111"/>
      <c r="U5" s="111" t="s">
        <v>112</v>
      </c>
      <c r="V5" s="111"/>
      <c r="W5" s="111" t="s">
        <v>86</v>
      </c>
      <c r="X5" s="111"/>
      <c r="Y5" s="111" t="s">
        <v>87</v>
      </c>
      <c r="Z5" s="111" t="s">
        <v>101</v>
      </c>
    </row>
    <row r="6" spans="1:39" ht="17" thickTop="1">
      <c r="A6" s="70" t="s">
        <v>113</v>
      </c>
      <c r="B6" s="112">
        <v>19</v>
      </c>
      <c r="C6" s="113"/>
      <c r="D6" s="70">
        <v>24</v>
      </c>
      <c r="E6" s="70">
        <v>13</v>
      </c>
      <c r="F6" s="113"/>
      <c r="G6" s="70">
        <v>15</v>
      </c>
      <c r="H6" s="70">
        <v>14</v>
      </c>
      <c r="I6" s="113"/>
      <c r="J6" s="70">
        <v>23</v>
      </c>
      <c r="K6" s="70">
        <v>31</v>
      </c>
      <c r="L6" s="70">
        <v>12</v>
      </c>
      <c r="M6" s="70">
        <v>20</v>
      </c>
      <c r="N6" s="70">
        <v>30</v>
      </c>
      <c r="O6" s="70">
        <v>11</v>
      </c>
      <c r="P6" s="70"/>
      <c r="Q6" s="70">
        <v>48</v>
      </c>
      <c r="R6" s="70">
        <v>36</v>
      </c>
      <c r="S6" s="70">
        <v>25</v>
      </c>
      <c r="T6" s="70"/>
      <c r="U6" s="70">
        <v>51</v>
      </c>
      <c r="V6" s="70"/>
      <c r="W6" s="70">
        <v>7</v>
      </c>
      <c r="X6" s="70"/>
      <c r="Y6" s="70">
        <v>6</v>
      </c>
      <c r="Z6" s="70">
        <v>4</v>
      </c>
    </row>
    <row r="7" spans="1:39" ht="18">
      <c r="A7" s="23" t="s">
        <v>427</v>
      </c>
      <c r="B7" s="9">
        <v>7.6999999999999999E-2</v>
      </c>
      <c r="C7" s="9"/>
      <c r="D7" s="9">
        <v>0.16200000000000001</v>
      </c>
      <c r="E7" s="9">
        <v>0.111</v>
      </c>
      <c r="F7" s="9"/>
      <c r="G7" s="9">
        <v>8.6999999999999994E-2</v>
      </c>
      <c r="H7" s="9">
        <v>4.3999999999999997E-2</v>
      </c>
      <c r="I7" s="9"/>
      <c r="J7" s="9">
        <v>4.7E-2</v>
      </c>
      <c r="K7" s="9">
        <v>7.9000000000000001E-2</v>
      </c>
      <c r="L7" s="9">
        <v>0.161</v>
      </c>
      <c r="M7" s="9">
        <v>4.9000000000000002E-2</v>
      </c>
      <c r="N7" s="9">
        <v>4.8000000000000001E-2</v>
      </c>
      <c r="O7" s="9">
        <v>0.06</v>
      </c>
      <c r="P7" s="9"/>
      <c r="Q7" s="9">
        <v>5.1999999999999998E-2</v>
      </c>
      <c r="R7" s="9">
        <v>4.1000000000000002E-2</v>
      </c>
      <c r="S7" s="9">
        <v>3.2000000000000001E-2</v>
      </c>
      <c r="T7" s="9"/>
      <c r="U7" s="9">
        <v>3.6999999999999998E-2</v>
      </c>
      <c r="V7" s="9"/>
      <c r="W7" s="9">
        <v>4.5999999999999999E-2</v>
      </c>
      <c r="X7" s="9"/>
      <c r="Y7" s="9">
        <v>5.8999999999999997E-2</v>
      </c>
      <c r="Z7" s="9">
        <v>3.3000000000000002E-2</v>
      </c>
      <c r="AA7" s="9"/>
      <c r="AB7" s="9"/>
    </row>
    <row r="8" spans="1:39" ht="18">
      <c r="A8" s="23" t="s">
        <v>428</v>
      </c>
      <c r="B8" s="9">
        <v>0.499</v>
      </c>
      <c r="C8" s="9"/>
      <c r="D8" s="9">
        <v>0.24199999999999999</v>
      </c>
      <c r="E8" s="9">
        <v>0.40200000000000002</v>
      </c>
      <c r="F8" s="9"/>
      <c r="G8" s="9">
        <v>0.27200000000000002</v>
      </c>
      <c r="H8" s="9">
        <v>0.52600000000000002</v>
      </c>
      <c r="I8" s="9"/>
      <c r="J8" s="9">
        <v>0.49099999999999999</v>
      </c>
      <c r="K8" s="9">
        <v>0.40600000000000003</v>
      </c>
      <c r="L8" s="9">
        <v>0.53100000000000003</v>
      </c>
      <c r="M8" s="9">
        <v>0.49099999999999999</v>
      </c>
      <c r="N8" s="9">
        <v>0.70499999999999996</v>
      </c>
      <c r="O8" s="9">
        <v>0.58899999999999997</v>
      </c>
      <c r="P8" s="9"/>
      <c r="Q8" s="9">
        <v>0.56999999999999995</v>
      </c>
      <c r="R8" s="9">
        <v>0.85099999999999998</v>
      </c>
      <c r="S8" s="9">
        <v>0.57599999999999996</v>
      </c>
      <c r="T8" s="9"/>
      <c r="U8" s="9">
        <v>0.28999999999999998</v>
      </c>
      <c r="V8" s="9"/>
      <c r="W8" s="9">
        <v>0.49099999999999999</v>
      </c>
      <c r="X8" s="9"/>
      <c r="Y8" s="9">
        <v>0.63300000000000001</v>
      </c>
      <c r="Z8" s="9">
        <v>0.498</v>
      </c>
      <c r="AA8" s="9"/>
      <c r="AB8" s="9"/>
    </row>
    <row r="9" spans="1:39" ht="18">
      <c r="A9" s="23" t="s">
        <v>429</v>
      </c>
      <c r="B9" s="9">
        <v>0.29299999999999998</v>
      </c>
      <c r="C9" s="9"/>
      <c r="D9" s="9">
        <v>9.1969999999999992</v>
      </c>
      <c r="E9" s="9">
        <v>4.2220000000000004</v>
      </c>
      <c r="F9" s="9"/>
      <c r="G9" s="9">
        <v>17.765999999999998</v>
      </c>
      <c r="H9" s="9">
        <v>31.483000000000001</v>
      </c>
      <c r="I9" s="9"/>
      <c r="J9" s="9">
        <v>25.344999999999999</v>
      </c>
      <c r="K9" s="9">
        <v>20.63</v>
      </c>
      <c r="L9" s="9">
        <v>15.246</v>
      </c>
      <c r="M9" s="9">
        <v>25.353000000000002</v>
      </c>
      <c r="N9" s="9">
        <v>29.914000000000001</v>
      </c>
      <c r="O9" s="9">
        <v>27.696999999999999</v>
      </c>
      <c r="P9" s="9"/>
      <c r="Q9" s="9">
        <v>30.712</v>
      </c>
      <c r="R9" s="9">
        <v>32.548999999999999</v>
      </c>
      <c r="S9" s="9">
        <v>24.222999999999999</v>
      </c>
      <c r="T9" s="9"/>
      <c r="U9" s="9">
        <v>44.238999999999997</v>
      </c>
      <c r="V9" s="9"/>
      <c r="W9" s="9">
        <v>48.005000000000003</v>
      </c>
      <c r="X9" s="9"/>
      <c r="Y9" s="9">
        <v>48.792999999999999</v>
      </c>
      <c r="Z9" s="9">
        <v>46.860999999999997</v>
      </c>
      <c r="AA9" s="9"/>
      <c r="AB9" s="9"/>
    </row>
    <row r="10" spans="1:39" ht="18">
      <c r="A10" s="23" t="s">
        <v>430</v>
      </c>
      <c r="B10" s="9">
        <v>48.075000000000003</v>
      </c>
      <c r="C10" s="9"/>
      <c r="D10" s="9">
        <v>49.930999999999997</v>
      </c>
      <c r="E10" s="9">
        <v>52.832000000000001</v>
      </c>
      <c r="F10" s="9"/>
      <c r="G10" s="9">
        <v>41.49</v>
      </c>
      <c r="H10" s="9">
        <v>24.451000000000001</v>
      </c>
      <c r="I10" s="9"/>
      <c r="J10" s="9">
        <v>31.484000000000002</v>
      </c>
      <c r="K10" s="9">
        <v>35.548000000000002</v>
      </c>
      <c r="L10" s="9">
        <v>35.774999999999999</v>
      </c>
      <c r="M10" s="9">
        <v>31.227</v>
      </c>
      <c r="N10" s="9">
        <v>23.942</v>
      </c>
      <c r="O10" s="9">
        <v>23.192</v>
      </c>
      <c r="P10" s="9"/>
      <c r="Q10" s="9">
        <v>25.872</v>
      </c>
      <c r="R10" s="9">
        <v>24.646000000000001</v>
      </c>
      <c r="S10" s="9">
        <v>33.475000000000001</v>
      </c>
      <c r="T10" s="9"/>
      <c r="U10" s="9">
        <v>19.765000000000001</v>
      </c>
      <c r="V10" s="9"/>
      <c r="W10" s="9">
        <v>11.627000000000001</v>
      </c>
      <c r="X10" s="9"/>
      <c r="Y10" s="9">
        <v>8.3800000000000008</v>
      </c>
      <c r="Z10" s="9">
        <v>6.7409999999999997</v>
      </c>
      <c r="AA10" s="9"/>
      <c r="AB10" s="9"/>
    </row>
    <row r="11" spans="1:39" ht="18">
      <c r="A11" s="8" t="s">
        <v>436</v>
      </c>
      <c r="B11" s="9">
        <v>16.189</v>
      </c>
      <c r="C11" s="9"/>
      <c r="D11" s="9">
        <v>7.617</v>
      </c>
      <c r="E11" s="9">
        <v>10.702999999999999</v>
      </c>
      <c r="F11" s="9"/>
      <c r="G11" s="9">
        <v>9.907</v>
      </c>
      <c r="H11" s="9">
        <v>12.951000000000001</v>
      </c>
      <c r="I11" s="9"/>
      <c r="J11" s="9">
        <v>11.443</v>
      </c>
      <c r="K11" s="9">
        <v>12.166</v>
      </c>
      <c r="L11" s="9">
        <v>15.321999999999999</v>
      </c>
      <c r="M11" s="9">
        <v>11.962</v>
      </c>
      <c r="N11" s="9">
        <v>13.64</v>
      </c>
      <c r="O11" s="9">
        <v>16.875</v>
      </c>
      <c r="P11" s="9"/>
      <c r="Q11" s="9">
        <v>11.682</v>
      </c>
      <c r="R11" s="9">
        <v>11.223000000000001</v>
      </c>
      <c r="S11" s="9">
        <v>10.228</v>
      </c>
      <c r="T11" s="9"/>
      <c r="U11" s="9">
        <v>7.3609999999999998</v>
      </c>
      <c r="V11" s="9"/>
      <c r="W11" s="9">
        <v>7.9690000000000003</v>
      </c>
      <c r="X11" s="9"/>
      <c r="Y11" s="9">
        <v>13.584</v>
      </c>
      <c r="Z11" s="9">
        <v>14.965999999999999</v>
      </c>
      <c r="AA11" s="9"/>
      <c r="AB11" s="9"/>
    </row>
    <row r="12" spans="1:39">
      <c r="A12" s="8" t="s">
        <v>53</v>
      </c>
      <c r="B12" s="9">
        <v>20.815999999999999</v>
      </c>
      <c r="C12" s="9"/>
      <c r="D12" s="9">
        <v>14.138999999999999</v>
      </c>
      <c r="E12" s="9">
        <v>12.958</v>
      </c>
      <c r="F12" s="9"/>
      <c r="G12" s="9">
        <v>13.412000000000001</v>
      </c>
      <c r="H12" s="9">
        <v>17.231999999999999</v>
      </c>
      <c r="I12" s="9"/>
      <c r="J12" s="9">
        <v>16.234999999999999</v>
      </c>
      <c r="K12" s="9">
        <v>16.620999999999999</v>
      </c>
      <c r="L12" s="9">
        <v>16.172000000000001</v>
      </c>
      <c r="M12" s="9">
        <v>15.821999999999999</v>
      </c>
      <c r="N12" s="9">
        <v>17.413</v>
      </c>
      <c r="O12" s="9">
        <v>18.492999999999999</v>
      </c>
      <c r="P12" s="9"/>
      <c r="Q12" s="9">
        <v>15.956</v>
      </c>
      <c r="R12" s="9">
        <v>15.609</v>
      </c>
      <c r="S12" s="9">
        <v>14.861000000000001</v>
      </c>
      <c r="T12" s="9"/>
      <c r="U12" s="9">
        <v>12.845000000000001</v>
      </c>
      <c r="V12" s="9"/>
      <c r="W12" s="9">
        <v>21.41</v>
      </c>
      <c r="X12" s="9"/>
      <c r="Y12" s="9">
        <v>16.754000000000001</v>
      </c>
      <c r="Z12" s="9">
        <v>20.965</v>
      </c>
      <c r="AA12" s="9"/>
      <c r="AB12" s="9"/>
    </row>
    <row r="13" spans="1:39">
      <c r="A13" s="23" t="s">
        <v>54</v>
      </c>
      <c r="B13" s="9">
        <v>0.20200000000000001</v>
      </c>
      <c r="C13" s="9"/>
      <c r="D13" s="9">
        <v>0.184</v>
      </c>
      <c r="E13" s="9">
        <v>0.129</v>
      </c>
      <c r="F13" s="9"/>
      <c r="G13" s="9">
        <v>0.191</v>
      </c>
      <c r="H13" s="9">
        <v>0.30399999999999999</v>
      </c>
      <c r="I13" s="9"/>
      <c r="J13" s="9">
        <v>0.28799999999999998</v>
      </c>
      <c r="K13" s="9">
        <v>0.24299999999999999</v>
      </c>
      <c r="L13" s="9">
        <v>0.23799999999999999</v>
      </c>
      <c r="M13" s="9">
        <v>0.27800000000000002</v>
      </c>
      <c r="N13" s="9">
        <v>0.312</v>
      </c>
      <c r="O13" s="9">
        <v>0.33700000000000002</v>
      </c>
      <c r="P13" s="9"/>
      <c r="Q13" s="9">
        <v>0.30599999999999999</v>
      </c>
      <c r="R13" s="9">
        <v>0.315</v>
      </c>
      <c r="S13" s="9">
        <v>0.27400000000000002</v>
      </c>
      <c r="T13" s="9"/>
      <c r="U13" s="9">
        <v>0.34499999999999997</v>
      </c>
      <c r="V13" s="9"/>
      <c r="W13" s="9">
        <v>0.54900000000000004</v>
      </c>
      <c r="X13" s="9"/>
      <c r="Y13" s="9">
        <v>0.441</v>
      </c>
      <c r="Z13" s="9">
        <v>0.502</v>
      </c>
      <c r="AA13" s="9"/>
      <c r="AB13" s="9"/>
    </row>
    <row r="14" spans="1:39">
      <c r="A14" s="23" t="s">
        <v>55</v>
      </c>
      <c r="B14" s="9">
        <v>2.9000000000000001E-2</v>
      </c>
      <c r="C14" s="9"/>
      <c r="D14" s="9">
        <v>0.193</v>
      </c>
      <c r="E14" s="9">
        <v>0.151</v>
      </c>
      <c r="F14" s="9"/>
      <c r="G14" s="9">
        <v>0.185</v>
      </c>
      <c r="H14" s="9">
        <v>0.13300000000000001</v>
      </c>
      <c r="I14" s="9"/>
      <c r="J14" s="9">
        <v>0.14499999999999999</v>
      </c>
      <c r="K14" s="9">
        <v>0.14399999999999999</v>
      </c>
      <c r="L14" s="9">
        <v>0.16500000000000001</v>
      </c>
      <c r="M14" s="9">
        <v>0.14899999999999999</v>
      </c>
      <c r="N14" s="9">
        <v>9.6000000000000002E-2</v>
      </c>
      <c r="O14" s="9">
        <v>0.11600000000000001</v>
      </c>
      <c r="P14" s="9"/>
      <c r="Q14" s="9">
        <v>0.13600000000000001</v>
      </c>
      <c r="R14" s="9">
        <v>0.11700000000000001</v>
      </c>
      <c r="S14" s="9">
        <v>0.113</v>
      </c>
      <c r="T14" s="9"/>
      <c r="U14" s="9">
        <v>0.113</v>
      </c>
      <c r="V14" s="9"/>
      <c r="W14" s="9">
        <v>2.9000000000000001E-2</v>
      </c>
      <c r="X14" s="9"/>
      <c r="Y14" s="9">
        <v>5.8999999999999997E-2</v>
      </c>
      <c r="Z14" s="9">
        <v>0.03</v>
      </c>
      <c r="AA14" s="9"/>
      <c r="AB14" s="9"/>
    </row>
    <row r="15" spans="1:39">
      <c r="A15" s="23" t="s">
        <v>56</v>
      </c>
      <c r="B15" s="9">
        <v>12.244999999999999</v>
      </c>
      <c r="C15" s="9"/>
      <c r="D15" s="9">
        <v>16.742999999999999</v>
      </c>
      <c r="E15" s="9">
        <v>18.109000000000002</v>
      </c>
      <c r="F15" s="9"/>
      <c r="G15" s="9">
        <v>16.515999999999998</v>
      </c>
      <c r="H15" s="9">
        <v>11.944000000000001</v>
      </c>
      <c r="I15" s="9"/>
      <c r="J15" s="9">
        <v>13.364000000000001</v>
      </c>
      <c r="K15" s="9">
        <v>13.86</v>
      </c>
      <c r="L15" s="9">
        <v>13.595000000000001</v>
      </c>
      <c r="M15" s="9">
        <v>13.63</v>
      </c>
      <c r="N15" s="9">
        <v>11.574</v>
      </c>
      <c r="O15" s="9">
        <v>10.531000000000001</v>
      </c>
      <c r="P15" s="9"/>
      <c r="Q15" s="9">
        <v>12.634</v>
      </c>
      <c r="R15" s="9">
        <v>13.071</v>
      </c>
      <c r="S15" s="9">
        <v>14.385999999999999</v>
      </c>
      <c r="T15" s="9"/>
      <c r="U15" s="9">
        <v>13.882999999999999</v>
      </c>
      <c r="V15" s="9"/>
      <c r="W15" s="9">
        <v>7.6639999999999997</v>
      </c>
      <c r="X15" s="9"/>
      <c r="Y15" s="9">
        <v>10.765000000000001</v>
      </c>
      <c r="Z15" s="9">
        <v>7.4039999999999999</v>
      </c>
      <c r="AA15" s="9"/>
      <c r="AB15" s="9"/>
    </row>
    <row r="16" spans="1:39">
      <c r="A16" s="23" t="s">
        <v>97</v>
      </c>
      <c r="B16" s="9">
        <v>0.11799999999999999</v>
      </c>
      <c r="C16" s="9"/>
      <c r="D16" s="9">
        <v>6.3E-2</v>
      </c>
      <c r="E16" s="9">
        <v>6.6000000000000003E-2</v>
      </c>
      <c r="F16" s="9"/>
      <c r="G16" s="9">
        <v>0.105</v>
      </c>
      <c r="H16" s="9">
        <v>0.13500000000000001</v>
      </c>
      <c r="I16" s="9"/>
      <c r="J16" s="9">
        <v>0.115</v>
      </c>
      <c r="K16" s="9">
        <v>0.121</v>
      </c>
      <c r="L16" s="9">
        <v>0.125</v>
      </c>
      <c r="M16" s="9">
        <v>0.11700000000000001</v>
      </c>
      <c r="N16" s="9">
        <v>0.09</v>
      </c>
      <c r="O16" s="9">
        <v>0.104</v>
      </c>
      <c r="P16" s="9"/>
      <c r="Q16" s="9">
        <v>0.111</v>
      </c>
      <c r="R16" s="9">
        <v>9.8000000000000004E-2</v>
      </c>
      <c r="S16" s="9">
        <v>9.8000000000000004E-2</v>
      </c>
      <c r="T16" s="9"/>
      <c r="U16" s="9">
        <v>9.5000000000000001E-2</v>
      </c>
      <c r="V16" s="9"/>
      <c r="W16" s="9">
        <v>0.16500000000000001</v>
      </c>
      <c r="X16" s="9"/>
      <c r="Y16" s="9">
        <v>0.14599999999999999</v>
      </c>
      <c r="Z16" s="9">
        <v>0.106</v>
      </c>
      <c r="AA16" s="9"/>
      <c r="AB16" s="9"/>
    </row>
    <row r="17" spans="1:50" ht="18">
      <c r="A17" s="23" t="s">
        <v>468</v>
      </c>
      <c r="B17" s="9">
        <v>0.224</v>
      </c>
      <c r="C17" s="9"/>
      <c r="D17" s="9">
        <v>0.185</v>
      </c>
      <c r="E17" s="9">
        <v>0.19500000000000001</v>
      </c>
      <c r="F17" s="9"/>
      <c r="G17" s="9">
        <v>0.189</v>
      </c>
      <c r="H17" s="9">
        <v>0.223</v>
      </c>
      <c r="I17" s="9"/>
      <c r="J17" s="9">
        <v>0.23300000000000001</v>
      </c>
      <c r="K17" s="9">
        <v>0.24199999999999999</v>
      </c>
      <c r="L17" s="9">
        <v>0.23699999999999999</v>
      </c>
      <c r="M17" s="9">
        <v>0.23400000000000001</v>
      </c>
      <c r="N17" s="9">
        <v>0.26200000000000001</v>
      </c>
      <c r="O17" s="9">
        <v>0.191</v>
      </c>
      <c r="P17" s="9"/>
      <c r="Q17" s="9">
        <v>0.214</v>
      </c>
      <c r="R17" s="9">
        <v>0.24299999999999999</v>
      </c>
      <c r="S17" s="9">
        <v>0.17699999999999999</v>
      </c>
      <c r="T17" s="9"/>
      <c r="U17" s="9">
        <v>0.10199999999999999</v>
      </c>
      <c r="V17" s="9"/>
      <c r="W17" s="9">
        <v>0.122</v>
      </c>
      <c r="X17" s="9"/>
      <c r="Y17" s="9">
        <v>0.11</v>
      </c>
      <c r="Z17" s="9">
        <v>9.8000000000000004E-2</v>
      </c>
      <c r="AA17" s="9"/>
      <c r="AB17" s="9"/>
    </row>
    <row r="18" spans="1:50">
      <c r="B18" s="9"/>
      <c r="C18" s="9"/>
      <c r="D18" s="9"/>
      <c r="E18" s="9"/>
      <c r="F18" s="9"/>
      <c r="G18" s="9"/>
      <c r="H18" s="9"/>
      <c r="I18" s="9"/>
      <c r="J18" s="9"/>
      <c r="K18" s="9"/>
      <c r="L18" s="9"/>
      <c r="M18" s="9"/>
      <c r="N18" s="9"/>
      <c r="O18" s="9"/>
      <c r="P18" s="9"/>
      <c r="Q18" s="9"/>
      <c r="R18" s="9"/>
      <c r="S18" s="9"/>
      <c r="T18" s="9"/>
      <c r="U18" s="9"/>
      <c r="V18" s="9"/>
      <c r="W18" s="9"/>
      <c r="X18" s="9"/>
      <c r="Y18" s="9"/>
      <c r="Z18" s="9"/>
      <c r="AA18" s="9"/>
      <c r="AB18" s="9"/>
    </row>
    <row r="19" spans="1:50" ht="18">
      <c r="A19" s="8" t="s">
        <v>469</v>
      </c>
      <c r="B19" s="9">
        <v>0.20300000000000001</v>
      </c>
      <c r="C19" s="9"/>
      <c r="D19" s="9">
        <v>9.5000000000000001E-2</v>
      </c>
      <c r="E19" s="9">
        <v>0.13400000000000001</v>
      </c>
      <c r="F19" s="9"/>
      <c r="G19" s="9">
        <v>0.124</v>
      </c>
      <c r="H19" s="9">
        <v>0.16200000000000001</v>
      </c>
      <c r="I19" s="9"/>
      <c r="J19" s="9">
        <v>0.14299999999999999</v>
      </c>
      <c r="K19" s="9">
        <v>0.152</v>
      </c>
      <c r="L19" s="9">
        <v>0.192</v>
      </c>
      <c r="M19" s="9">
        <v>0.15</v>
      </c>
      <c r="N19" s="9">
        <v>0.17100000000000001</v>
      </c>
      <c r="O19" s="9">
        <v>0.21099999999999999</v>
      </c>
      <c r="P19" s="9"/>
      <c r="Q19" s="9">
        <v>0.14599999999999999</v>
      </c>
      <c r="R19" s="9">
        <v>0.14000000000000001</v>
      </c>
      <c r="S19" s="9">
        <v>0.128</v>
      </c>
      <c r="T19" s="9"/>
      <c r="U19" s="9">
        <v>9.1999999999999998E-2</v>
      </c>
      <c r="V19" s="9"/>
      <c r="W19" s="9">
        <v>0.1</v>
      </c>
      <c r="X19" s="9"/>
      <c r="Y19" s="9">
        <v>0.17</v>
      </c>
      <c r="Z19" s="9">
        <v>0.187</v>
      </c>
      <c r="AA19" s="9"/>
      <c r="AB19" s="9"/>
    </row>
    <row r="20" spans="1:50" ht="18">
      <c r="A20" s="8" t="s">
        <v>470</v>
      </c>
      <c r="B20" s="9">
        <v>0.28999999999999998</v>
      </c>
      <c r="C20" s="9"/>
      <c r="D20" s="9">
        <v>0.19700000000000001</v>
      </c>
      <c r="E20" s="9">
        <v>0.18</v>
      </c>
      <c r="F20" s="9"/>
      <c r="G20" s="9">
        <v>0.187</v>
      </c>
      <c r="H20" s="9">
        <v>0.24</v>
      </c>
      <c r="I20" s="9"/>
      <c r="J20" s="9">
        <v>0.22600000000000001</v>
      </c>
      <c r="K20" s="9">
        <v>0.23100000000000001</v>
      </c>
      <c r="L20" s="9">
        <v>0.22500000000000001</v>
      </c>
      <c r="M20" s="9">
        <v>0.22</v>
      </c>
      <c r="N20" s="9">
        <v>0.24199999999999999</v>
      </c>
      <c r="O20" s="9">
        <v>0.25700000000000001</v>
      </c>
      <c r="P20" s="9"/>
      <c r="Q20" s="9">
        <v>0.222</v>
      </c>
      <c r="R20" s="9">
        <v>0.217</v>
      </c>
      <c r="S20" s="9">
        <v>0.20699999999999999</v>
      </c>
      <c r="T20" s="9"/>
      <c r="U20" s="9">
        <v>0.17899999999999999</v>
      </c>
      <c r="V20" s="9"/>
      <c r="W20" s="9">
        <v>0.29799999999999999</v>
      </c>
      <c r="X20" s="9"/>
      <c r="Y20" s="9">
        <v>0.23300000000000001</v>
      </c>
      <c r="Z20" s="9">
        <v>0.29199999999999998</v>
      </c>
      <c r="AA20" s="9"/>
      <c r="AB20" s="9"/>
      <c r="AE20" s="9"/>
      <c r="AF20" s="9"/>
      <c r="AG20" s="9"/>
      <c r="AH20" s="9"/>
      <c r="AI20" s="9"/>
      <c r="AJ20" s="9"/>
      <c r="AK20" s="9"/>
      <c r="AL20" s="9"/>
      <c r="AM20" s="9"/>
      <c r="AN20" s="9"/>
      <c r="AO20" s="9"/>
      <c r="AP20" s="9"/>
      <c r="AQ20" s="9"/>
      <c r="AR20" s="9"/>
      <c r="AS20" s="9"/>
    </row>
    <row r="21" spans="1:50">
      <c r="A21" s="8" t="s">
        <v>98</v>
      </c>
      <c r="B21" s="9">
        <v>0.40600000000000003</v>
      </c>
      <c r="C21" s="9"/>
      <c r="D21" s="9">
        <v>10.999000000000001</v>
      </c>
      <c r="E21" s="9">
        <v>5.048</v>
      </c>
      <c r="F21" s="9"/>
      <c r="G21" s="9">
        <v>22.318000000000001</v>
      </c>
      <c r="H21" s="9">
        <v>46.353000000000002</v>
      </c>
      <c r="I21" s="9"/>
      <c r="J21" s="9">
        <v>35.070999999999998</v>
      </c>
      <c r="K21" s="9">
        <v>28.029</v>
      </c>
      <c r="L21" s="9">
        <v>22.233000000000001</v>
      </c>
      <c r="M21" s="9">
        <v>35.262999999999998</v>
      </c>
      <c r="N21" s="9">
        <v>45.600999999999999</v>
      </c>
      <c r="O21" s="9">
        <v>44.48</v>
      </c>
      <c r="P21" s="9"/>
      <c r="Q21" s="9">
        <v>44.332000000000001</v>
      </c>
      <c r="R21" s="9">
        <v>46.981000000000002</v>
      </c>
      <c r="S21" s="9">
        <v>32.682000000000002</v>
      </c>
      <c r="T21" s="9"/>
      <c r="U21" s="9">
        <v>60.029000000000003</v>
      </c>
      <c r="V21" s="9"/>
      <c r="W21" s="9">
        <v>73.472999999999999</v>
      </c>
      <c r="X21" s="9"/>
      <c r="Y21" s="9">
        <v>79.593000000000004</v>
      </c>
      <c r="Z21" s="9">
        <v>82.341999999999999</v>
      </c>
      <c r="AA21" s="9"/>
      <c r="AD21" s="9"/>
      <c r="AE21" s="9"/>
      <c r="AF21" s="9"/>
      <c r="AG21" s="9"/>
      <c r="AH21" s="9"/>
      <c r="AI21" s="9"/>
      <c r="AJ21" s="9"/>
      <c r="AK21" s="9"/>
      <c r="AL21" s="9"/>
      <c r="AM21" s="9"/>
      <c r="AN21" s="9"/>
      <c r="AO21" s="9"/>
      <c r="AP21" s="9"/>
      <c r="AQ21" s="9"/>
      <c r="AR21" s="9"/>
      <c r="AS21" s="9"/>
    </row>
    <row r="22" spans="1:50">
      <c r="A22" s="8" t="s">
        <v>58</v>
      </c>
      <c r="B22" s="9">
        <v>51.186</v>
      </c>
      <c r="C22" s="9"/>
      <c r="D22" s="9">
        <v>67.853999999999999</v>
      </c>
      <c r="E22" s="9">
        <v>72.891999999999996</v>
      </c>
      <c r="F22" s="9"/>
      <c r="G22" s="9">
        <v>68.700999999999993</v>
      </c>
      <c r="H22" s="9">
        <v>55.271999999999998</v>
      </c>
      <c r="I22" s="9"/>
      <c r="J22" s="9">
        <v>59.468000000000004</v>
      </c>
      <c r="K22" s="9">
        <v>59.779000000000003</v>
      </c>
      <c r="L22" s="9">
        <v>59.965000000000003</v>
      </c>
      <c r="M22" s="9">
        <v>60.558</v>
      </c>
      <c r="N22" s="9">
        <v>54.226999999999997</v>
      </c>
      <c r="O22" s="9">
        <v>50.374000000000002</v>
      </c>
      <c r="P22" s="9"/>
      <c r="Q22" s="9">
        <v>58.527999999999999</v>
      </c>
      <c r="R22" s="9">
        <v>59.878</v>
      </c>
      <c r="S22" s="9">
        <v>63.308999999999997</v>
      </c>
      <c r="T22" s="9"/>
      <c r="U22" s="9">
        <v>65.825000000000003</v>
      </c>
      <c r="V22" s="9"/>
      <c r="W22" s="9">
        <v>38.951999999999998</v>
      </c>
      <c r="X22" s="9"/>
      <c r="Y22" s="9">
        <v>53.386000000000003</v>
      </c>
      <c r="Z22" s="9">
        <v>38.631</v>
      </c>
      <c r="AA22" s="9"/>
      <c r="AD22" s="9"/>
      <c r="AE22" s="9"/>
      <c r="AF22" s="9"/>
      <c r="AG22" s="9"/>
      <c r="AH22" s="9"/>
      <c r="AI22" s="9"/>
      <c r="AJ22" s="9"/>
      <c r="AK22" s="9"/>
      <c r="AL22" s="9"/>
      <c r="AM22" s="9"/>
      <c r="AN22" s="9"/>
      <c r="AO22" s="9"/>
      <c r="AP22" s="9"/>
      <c r="AQ22" s="9"/>
      <c r="AR22" s="9"/>
      <c r="AS22" s="9"/>
    </row>
    <row r="23" spans="1:50">
      <c r="B23" s="36"/>
      <c r="C23" s="36"/>
      <c r="D23" s="36"/>
      <c r="E23" s="36"/>
      <c r="F23" s="36"/>
      <c r="G23" s="9"/>
      <c r="H23" s="36"/>
      <c r="I23" s="36"/>
      <c r="J23" s="36"/>
      <c r="K23" s="36"/>
      <c r="L23" s="36"/>
      <c r="M23" s="36"/>
      <c r="N23" s="36"/>
      <c r="O23" s="36"/>
      <c r="Q23" s="36"/>
      <c r="R23" s="36"/>
      <c r="S23" s="36"/>
      <c r="T23" s="36"/>
      <c r="U23" s="36"/>
      <c r="V23" s="36"/>
      <c r="W23" s="36"/>
      <c r="X23" s="36"/>
      <c r="Y23" s="36"/>
      <c r="Z23" s="36"/>
      <c r="AE23" s="9"/>
      <c r="AF23" s="9"/>
      <c r="AG23" s="9"/>
      <c r="AH23" s="9"/>
      <c r="AI23" s="9"/>
      <c r="AJ23" s="9"/>
      <c r="AK23" s="9"/>
      <c r="AL23" s="9"/>
      <c r="AM23" s="9"/>
      <c r="AN23" s="9"/>
      <c r="AO23" s="9"/>
      <c r="AP23" s="9"/>
      <c r="AQ23" s="9"/>
      <c r="AR23" s="9"/>
      <c r="AS23" s="9"/>
      <c r="AX23" s="16"/>
    </row>
    <row r="24" spans="1:50" ht="18">
      <c r="A24" s="116" t="s">
        <v>471</v>
      </c>
      <c r="B24" s="67"/>
      <c r="C24" s="67"/>
      <c r="D24" s="117"/>
      <c r="E24" s="117"/>
      <c r="F24" s="117"/>
      <c r="G24" s="117"/>
      <c r="H24" s="117"/>
      <c r="I24" s="117"/>
      <c r="J24" s="117"/>
      <c r="K24" s="117"/>
      <c r="L24" s="117"/>
      <c r="M24" s="117"/>
      <c r="N24" s="117"/>
      <c r="O24" s="117"/>
      <c r="P24" s="117"/>
      <c r="Q24" s="117"/>
      <c r="R24" s="117"/>
      <c r="S24" s="117"/>
      <c r="T24" s="117"/>
      <c r="U24" s="117"/>
      <c r="V24" s="67"/>
      <c r="W24" s="67"/>
      <c r="X24" s="67"/>
      <c r="Y24" s="67"/>
      <c r="Z24" s="67"/>
      <c r="AE24" s="9"/>
      <c r="AF24" s="9"/>
      <c r="AG24" s="9"/>
      <c r="AH24" s="9"/>
      <c r="AI24" s="9"/>
      <c r="AJ24" s="9"/>
      <c r="AK24" s="9"/>
      <c r="AL24" s="9"/>
      <c r="AM24" s="9"/>
      <c r="AN24" s="9"/>
      <c r="AO24" s="9"/>
      <c r="AP24" s="9"/>
      <c r="AQ24" s="9"/>
      <c r="AR24" s="9"/>
      <c r="AS24" s="9"/>
      <c r="AX24" s="16"/>
    </row>
    <row r="25" spans="1:50" ht="18">
      <c r="A25" s="8" t="s">
        <v>472</v>
      </c>
      <c r="B25" s="36">
        <v>0.48799999999999999</v>
      </c>
      <c r="C25" s="36"/>
      <c r="D25" s="36">
        <v>0.38963557000000004</v>
      </c>
      <c r="E25" s="36">
        <v>0.42499999999999999</v>
      </c>
      <c r="F25" s="36"/>
      <c r="G25" s="32">
        <v>0.44096600000000002</v>
      </c>
      <c r="H25" s="36">
        <v>0.40624933000000002</v>
      </c>
      <c r="I25" s="36"/>
      <c r="J25" s="36">
        <v>0.40992200000000001</v>
      </c>
      <c r="K25" s="36">
        <v>0.39700000000000002</v>
      </c>
      <c r="L25" s="36">
        <v>0.46</v>
      </c>
      <c r="M25" s="36">
        <v>0.42725500000000005</v>
      </c>
      <c r="N25" s="36">
        <v>0.41628999999999999</v>
      </c>
      <c r="O25" s="36">
        <v>0.47200000000000003</v>
      </c>
      <c r="P25" s="36"/>
      <c r="Q25" s="36">
        <v>0.41710000000000003</v>
      </c>
      <c r="R25" s="36">
        <v>0.395397</v>
      </c>
      <c r="S25" s="36">
        <v>0.40833403200000001</v>
      </c>
      <c r="T25" s="36"/>
      <c r="U25" s="36">
        <v>0.31920000000000004</v>
      </c>
      <c r="V25" s="36"/>
      <c r="W25" s="36">
        <v>0.251</v>
      </c>
      <c r="X25" s="36"/>
      <c r="Y25" s="36">
        <v>0.42099999999999999</v>
      </c>
      <c r="Z25" s="36">
        <v>0.39100000000000001</v>
      </c>
      <c r="AA25" s="36"/>
      <c r="AB25" s="36"/>
      <c r="AC25" s="36"/>
      <c r="AD25" s="36"/>
      <c r="AE25" s="36"/>
      <c r="AF25" s="36"/>
    </row>
    <row r="26" spans="1:50" ht="18">
      <c r="A26" s="8" t="s">
        <v>473</v>
      </c>
      <c r="C26" s="36"/>
      <c r="D26" s="36">
        <v>0.32500000000000001</v>
      </c>
      <c r="F26" s="36"/>
      <c r="G26" s="36">
        <v>0.39900000000000002</v>
      </c>
      <c r="H26" s="36">
        <v>0.40300000000000002</v>
      </c>
      <c r="I26" s="36"/>
      <c r="J26" s="36">
        <v>0.38800000000000001</v>
      </c>
      <c r="M26" s="36">
        <v>0.40500000000000003</v>
      </c>
      <c r="N26" s="36">
        <v>0.41299999999999998</v>
      </c>
      <c r="O26" s="36">
        <v>0.45100000000000001</v>
      </c>
      <c r="P26" s="36"/>
      <c r="Q26" s="36">
        <v>0.39700000000000002</v>
      </c>
      <c r="R26" s="36">
        <v>0.39300000000000002</v>
      </c>
      <c r="S26" s="36">
        <v>0.38200000000000001</v>
      </c>
      <c r="T26" s="36"/>
      <c r="U26" s="36">
        <v>0.34</v>
      </c>
      <c r="V26" s="36"/>
      <c r="AA26" s="36"/>
      <c r="AB26" s="36"/>
      <c r="AC26" s="36"/>
      <c r="AD26" s="36"/>
      <c r="AE26" s="36"/>
      <c r="AF26" s="36"/>
    </row>
    <row r="27" spans="1:50">
      <c r="B27" s="9"/>
      <c r="C27" s="9"/>
      <c r="D27" s="9"/>
      <c r="E27" s="9"/>
      <c r="F27" s="9"/>
      <c r="G27" s="9"/>
      <c r="H27" s="9"/>
      <c r="I27" s="9"/>
      <c r="J27" s="9"/>
      <c r="K27" s="9"/>
      <c r="L27" s="9"/>
      <c r="M27" s="9"/>
      <c r="N27" s="9"/>
      <c r="O27" s="9"/>
      <c r="P27" s="9"/>
      <c r="Q27" s="9"/>
      <c r="R27" s="9"/>
      <c r="S27" s="9"/>
      <c r="T27" s="9"/>
      <c r="U27" s="9"/>
      <c r="V27" s="9"/>
      <c r="W27" s="9"/>
      <c r="X27" s="9"/>
      <c r="Y27" s="9"/>
      <c r="Z27" s="9"/>
    </row>
    <row r="28" spans="1:50">
      <c r="A28" s="40" t="s">
        <v>92</v>
      </c>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50" ht="18">
      <c r="A29" s="23" t="s">
        <v>427</v>
      </c>
      <c r="B29" s="9">
        <v>1.9E-2</v>
      </c>
      <c r="C29" s="9"/>
      <c r="D29" s="9">
        <v>0.374</v>
      </c>
      <c r="E29" s="9">
        <v>0.02</v>
      </c>
      <c r="F29" s="9"/>
      <c r="G29" s="9">
        <v>3.2000000000000001E-2</v>
      </c>
      <c r="H29" s="9">
        <v>4.4999999999999998E-2</v>
      </c>
      <c r="I29" s="9"/>
      <c r="J29" s="9">
        <v>7.1999999999999995E-2</v>
      </c>
      <c r="K29" s="9">
        <v>0.14000000000000001</v>
      </c>
      <c r="L29" s="9">
        <v>0.29599999999999999</v>
      </c>
      <c r="M29" s="9">
        <v>4.4999999999999998E-2</v>
      </c>
      <c r="N29" s="9">
        <v>3.4000000000000002E-2</v>
      </c>
      <c r="O29" s="9">
        <v>1.9E-2</v>
      </c>
      <c r="P29" s="9"/>
      <c r="Q29" s="9">
        <v>2.1999999999999999E-2</v>
      </c>
      <c r="R29" s="9">
        <v>6.4000000000000001E-2</v>
      </c>
      <c r="S29" s="9">
        <v>1.9E-2</v>
      </c>
      <c r="T29" s="9"/>
      <c r="U29" s="9">
        <v>4.2999999999999997E-2</v>
      </c>
      <c r="V29" s="9"/>
      <c r="W29" s="9">
        <v>0.04</v>
      </c>
      <c r="X29" s="9"/>
      <c r="Y29" s="9">
        <v>1.4E-2</v>
      </c>
      <c r="Z29" s="9">
        <v>1.2E-2</v>
      </c>
    </row>
    <row r="30" spans="1:50" ht="18">
      <c r="A30" s="23" t="s">
        <v>428</v>
      </c>
      <c r="B30" s="9">
        <v>0.108</v>
      </c>
      <c r="C30" s="9"/>
      <c r="D30" s="9">
        <v>7.3999999999999996E-2</v>
      </c>
      <c r="E30" s="9">
        <v>0.128</v>
      </c>
      <c r="F30" s="9"/>
      <c r="G30" s="9">
        <v>5.7000000000000002E-2</v>
      </c>
      <c r="H30" s="9">
        <v>4.2000000000000003E-2</v>
      </c>
      <c r="I30" s="9"/>
      <c r="J30" s="9">
        <v>4.4999999999999998E-2</v>
      </c>
      <c r="K30" s="9">
        <v>0.115</v>
      </c>
      <c r="L30" s="9">
        <v>3.5000000000000003E-2</v>
      </c>
      <c r="M30" s="9">
        <v>2.7E-2</v>
      </c>
      <c r="N30" s="9">
        <v>7.4999999999999997E-2</v>
      </c>
      <c r="O30" s="9">
        <v>2.1999999999999999E-2</v>
      </c>
      <c r="P30" s="9"/>
      <c r="Q30" s="9">
        <v>0.03</v>
      </c>
      <c r="R30" s="9">
        <v>9.9000000000000005E-2</v>
      </c>
      <c r="S30" s="9">
        <v>6.0999999999999999E-2</v>
      </c>
      <c r="T30" s="9"/>
      <c r="U30" s="9">
        <v>2.5999999999999999E-2</v>
      </c>
      <c r="V30" s="9"/>
      <c r="W30" s="9">
        <v>2.1000000000000001E-2</v>
      </c>
      <c r="X30" s="9"/>
      <c r="Y30" s="9">
        <v>7.5999999999999998E-2</v>
      </c>
      <c r="Z30" s="9">
        <v>5.0999999999999997E-2</v>
      </c>
    </row>
    <row r="31" spans="1:50" ht="18">
      <c r="A31" s="23" t="s">
        <v>429</v>
      </c>
      <c r="B31" s="9">
        <v>0.23100000000000001</v>
      </c>
      <c r="C31" s="9"/>
      <c r="D31" s="9">
        <v>1.407</v>
      </c>
      <c r="E31" s="9">
        <v>4.2380000000000004</v>
      </c>
      <c r="F31" s="9"/>
      <c r="G31" s="9">
        <v>0.871</v>
      </c>
      <c r="H31" s="9">
        <v>1.145</v>
      </c>
      <c r="I31" s="9"/>
      <c r="J31" s="9">
        <v>0.754</v>
      </c>
      <c r="K31" s="9">
        <v>0.97599999999999998</v>
      </c>
      <c r="L31" s="9">
        <v>0.13</v>
      </c>
      <c r="M31" s="9">
        <v>0.91500000000000004</v>
      </c>
      <c r="N31" s="9">
        <v>0.60599999999999998</v>
      </c>
      <c r="O31" s="9">
        <v>0.223</v>
      </c>
      <c r="P31" s="9"/>
      <c r="Q31" s="9">
        <v>0.57699999999999996</v>
      </c>
      <c r="R31" s="9">
        <v>0.84399999999999997</v>
      </c>
      <c r="S31" s="9">
        <v>0.73599999999999999</v>
      </c>
      <c r="T31" s="9"/>
      <c r="U31" s="9">
        <v>1.4259999999999999</v>
      </c>
      <c r="V31" s="9"/>
      <c r="W31" s="9">
        <v>0.40699999999999997</v>
      </c>
      <c r="X31" s="9"/>
      <c r="Y31" s="9">
        <v>3.706</v>
      </c>
      <c r="Z31" s="9">
        <v>0.81200000000000006</v>
      </c>
    </row>
    <row r="32" spans="1:50" ht="18">
      <c r="A32" s="23" t="s">
        <v>430</v>
      </c>
      <c r="B32" s="9">
        <v>1.504</v>
      </c>
      <c r="C32" s="9"/>
      <c r="D32" s="9">
        <v>1.7410000000000001</v>
      </c>
      <c r="E32" s="9">
        <v>3.8660000000000001</v>
      </c>
      <c r="F32" s="9"/>
      <c r="G32" s="9">
        <v>1.2470000000000001</v>
      </c>
      <c r="H32" s="9">
        <v>1.4710000000000001</v>
      </c>
      <c r="I32" s="9"/>
      <c r="J32" s="9">
        <v>1.1950000000000001</v>
      </c>
      <c r="K32" s="9">
        <v>1.556</v>
      </c>
      <c r="L32" s="9">
        <v>0.35799999999999998</v>
      </c>
      <c r="M32" s="9">
        <v>0.999</v>
      </c>
      <c r="N32" s="9">
        <v>0.86799999999999999</v>
      </c>
      <c r="O32" s="9">
        <v>0.13500000000000001</v>
      </c>
      <c r="P32" s="9"/>
      <c r="Q32" s="9">
        <v>0.67500000000000004</v>
      </c>
      <c r="R32" s="9">
        <v>1.1060000000000001</v>
      </c>
      <c r="S32" s="9">
        <v>0.874</v>
      </c>
      <c r="T32" s="9"/>
      <c r="U32" s="9">
        <v>1.3779999999999999</v>
      </c>
      <c r="V32" s="9"/>
      <c r="W32" s="9">
        <v>0.18</v>
      </c>
      <c r="X32" s="9"/>
      <c r="Y32" s="9">
        <v>0.63300000000000001</v>
      </c>
      <c r="Z32" s="9">
        <v>0.11799999999999999</v>
      </c>
    </row>
    <row r="33" spans="1:55" ht="18">
      <c r="A33" s="8" t="s">
        <v>436</v>
      </c>
      <c r="B33" s="9">
        <v>2.1509999999999998</v>
      </c>
      <c r="C33" s="9"/>
      <c r="D33" s="9">
        <v>2.1920000000000002</v>
      </c>
      <c r="E33" s="9">
        <v>3.996</v>
      </c>
      <c r="F33" s="9"/>
      <c r="G33" s="9">
        <v>0.74299999999999999</v>
      </c>
      <c r="H33" s="9">
        <v>0.81499999999999995</v>
      </c>
      <c r="I33" s="9"/>
      <c r="J33" s="9">
        <v>0.65700000000000003</v>
      </c>
      <c r="K33" s="9">
        <v>1.004</v>
      </c>
      <c r="L33" s="9">
        <v>0.81200000000000006</v>
      </c>
      <c r="M33" s="9">
        <v>0.36099999999999999</v>
      </c>
      <c r="N33" s="9">
        <v>0.60299999999999998</v>
      </c>
      <c r="O33" s="9">
        <v>0.215</v>
      </c>
      <c r="P33" s="9"/>
      <c r="Q33" s="9">
        <v>0.503</v>
      </c>
      <c r="R33" s="9">
        <v>1.1559999999999999</v>
      </c>
      <c r="S33" s="9">
        <v>0.311</v>
      </c>
      <c r="T33" s="9"/>
      <c r="U33" s="9">
        <v>0.72599999999999998</v>
      </c>
      <c r="V33" s="9"/>
      <c r="W33" s="9">
        <v>0.46200000000000002</v>
      </c>
      <c r="X33" s="9"/>
      <c r="Y33" s="9">
        <v>3.22</v>
      </c>
      <c r="Z33" s="9">
        <v>0.60199999999999998</v>
      </c>
    </row>
    <row r="34" spans="1:55">
      <c r="A34" s="8" t="s">
        <v>53</v>
      </c>
      <c r="B34" s="9">
        <v>1.391</v>
      </c>
      <c r="C34" s="9"/>
      <c r="D34" s="9">
        <v>0.94299999999999995</v>
      </c>
      <c r="E34" s="9">
        <v>3.5150000000000001</v>
      </c>
      <c r="F34" s="9"/>
      <c r="G34" s="9">
        <v>0.76600000000000001</v>
      </c>
      <c r="H34" s="9">
        <v>1.075</v>
      </c>
      <c r="I34" s="9"/>
      <c r="J34" s="9">
        <v>0.34100000000000003</v>
      </c>
      <c r="K34" s="9">
        <v>0.54500000000000004</v>
      </c>
      <c r="L34" s="9">
        <v>0.71</v>
      </c>
      <c r="M34" s="9">
        <v>0.47699999999999998</v>
      </c>
      <c r="N34" s="9">
        <v>0.58599999999999997</v>
      </c>
      <c r="O34" s="9">
        <v>0.128</v>
      </c>
      <c r="P34" s="9"/>
      <c r="Q34" s="9">
        <v>0.47199999999999998</v>
      </c>
      <c r="R34" s="9">
        <v>0.66200000000000003</v>
      </c>
      <c r="S34" s="9">
        <v>0.433</v>
      </c>
      <c r="T34" s="9"/>
      <c r="U34" s="9">
        <v>0.56699999999999995</v>
      </c>
      <c r="V34" s="9"/>
      <c r="W34" s="9">
        <v>9.5000000000000001E-2</v>
      </c>
      <c r="X34" s="9"/>
      <c r="Y34" s="9">
        <v>0.33400000000000002</v>
      </c>
      <c r="Z34" s="9">
        <v>6.7000000000000004E-2</v>
      </c>
    </row>
    <row r="35" spans="1:55">
      <c r="A35" s="23" t="s">
        <v>54</v>
      </c>
      <c r="B35" s="9">
        <v>4.4999999999999998E-2</v>
      </c>
      <c r="C35" s="9"/>
      <c r="D35" s="9">
        <v>2.3E-2</v>
      </c>
      <c r="E35" s="9">
        <v>4.1000000000000002E-2</v>
      </c>
      <c r="F35" s="9"/>
      <c r="G35" s="9">
        <v>2.4E-2</v>
      </c>
      <c r="H35" s="9">
        <v>3.6999999999999998E-2</v>
      </c>
      <c r="I35" s="9"/>
      <c r="J35" s="9">
        <v>0.04</v>
      </c>
      <c r="K35" s="9">
        <v>2.9000000000000001E-2</v>
      </c>
      <c r="L35" s="9">
        <v>2.1999999999999999E-2</v>
      </c>
      <c r="M35" s="9">
        <v>2.9000000000000001E-2</v>
      </c>
      <c r="N35" s="9">
        <v>0.03</v>
      </c>
      <c r="O35" s="9">
        <v>2.5999999999999999E-2</v>
      </c>
      <c r="P35" s="9"/>
      <c r="Q35" s="9">
        <v>3.2000000000000001E-2</v>
      </c>
      <c r="R35" s="9">
        <v>3.5999999999999997E-2</v>
      </c>
      <c r="S35" s="9">
        <v>4.1000000000000002E-2</v>
      </c>
      <c r="T35" s="9"/>
      <c r="U35" s="9">
        <v>3.9E-2</v>
      </c>
      <c r="V35" s="9"/>
      <c r="W35" s="9">
        <v>2.9000000000000001E-2</v>
      </c>
      <c r="X35" s="9"/>
      <c r="Y35" s="9">
        <v>3.6999999999999998E-2</v>
      </c>
      <c r="Z35" s="9">
        <v>5.8000000000000003E-2</v>
      </c>
    </row>
    <row r="36" spans="1:55">
      <c r="A36" s="23" t="s">
        <v>55</v>
      </c>
      <c r="B36" s="9">
        <v>1.0999999999999999E-2</v>
      </c>
      <c r="C36" s="9"/>
      <c r="D36" s="9">
        <v>4.5999999999999999E-2</v>
      </c>
      <c r="E36" s="9">
        <v>0.08</v>
      </c>
      <c r="F36" s="9"/>
      <c r="G36" s="9">
        <v>3.6999999999999998E-2</v>
      </c>
      <c r="H36" s="9">
        <v>5.8000000000000003E-2</v>
      </c>
      <c r="I36" s="9"/>
      <c r="J36" s="9">
        <v>3.5999999999999997E-2</v>
      </c>
      <c r="K36" s="9">
        <v>3.1E-2</v>
      </c>
      <c r="L36" s="9">
        <v>2.8000000000000001E-2</v>
      </c>
      <c r="M36" s="9">
        <v>4.2999999999999997E-2</v>
      </c>
      <c r="N36" s="9">
        <v>4.1000000000000002E-2</v>
      </c>
      <c r="O36" s="9">
        <v>0.03</v>
      </c>
      <c r="P36" s="9"/>
      <c r="Q36" s="9">
        <v>3.2000000000000001E-2</v>
      </c>
      <c r="R36" s="9">
        <v>4.7E-2</v>
      </c>
      <c r="S36" s="9">
        <v>3.2000000000000001E-2</v>
      </c>
      <c r="T36" s="9"/>
      <c r="U36" s="9">
        <v>3.5999999999999997E-2</v>
      </c>
      <c r="V36" s="9"/>
      <c r="W36" s="9">
        <v>8.0000000000000002E-3</v>
      </c>
      <c r="X36" s="9"/>
      <c r="Y36" s="9">
        <v>3.4000000000000002E-2</v>
      </c>
      <c r="Z36" s="9">
        <v>0.01</v>
      </c>
    </row>
    <row r="37" spans="1:55">
      <c r="A37" s="23" t="s">
        <v>56</v>
      </c>
      <c r="B37" s="9">
        <v>0.68100000000000005</v>
      </c>
      <c r="C37" s="9"/>
      <c r="D37" s="9">
        <v>0.51100000000000001</v>
      </c>
      <c r="E37" s="9">
        <v>2.5670000000000002</v>
      </c>
      <c r="F37" s="9"/>
      <c r="G37" s="9">
        <v>0.505</v>
      </c>
      <c r="H37" s="9">
        <v>0.51300000000000001</v>
      </c>
      <c r="I37" s="9"/>
      <c r="J37" s="9">
        <v>0.23100000000000001</v>
      </c>
      <c r="K37" s="9">
        <v>0.31900000000000001</v>
      </c>
      <c r="L37" s="9">
        <v>0.76900000000000002</v>
      </c>
      <c r="M37" s="9">
        <v>0.39400000000000002</v>
      </c>
      <c r="N37" s="9">
        <v>0.36699999999999999</v>
      </c>
      <c r="O37" s="9">
        <v>6.8000000000000005E-2</v>
      </c>
      <c r="P37" s="9"/>
      <c r="Q37" s="9">
        <v>0.31</v>
      </c>
      <c r="R37" s="9">
        <v>0.55300000000000005</v>
      </c>
      <c r="S37" s="9">
        <v>0.30299999999999999</v>
      </c>
      <c r="T37" s="9"/>
      <c r="U37" s="9">
        <v>0.50900000000000001</v>
      </c>
      <c r="V37" s="9"/>
      <c r="W37" s="9">
        <v>7.0999999999999994E-2</v>
      </c>
      <c r="X37" s="9"/>
      <c r="Y37" s="9">
        <v>0.17799999999999999</v>
      </c>
      <c r="Z37" s="9">
        <v>9.8000000000000004E-2</v>
      </c>
    </row>
    <row r="38" spans="1:55">
      <c r="A38" s="23" t="s">
        <v>97</v>
      </c>
      <c r="B38" s="9">
        <v>0.06</v>
      </c>
      <c r="C38" s="9"/>
      <c r="D38" s="9">
        <v>3.9E-2</v>
      </c>
      <c r="E38" s="9">
        <v>8.0000000000000002E-3</v>
      </c>
      <c r="F38" s="9"/>
      <c r="G38" s="9">
        <v>5.1999999999999998E-2</v>
      </c>
      <c r="H38" s="9">
        <v>5.0999999999999997E-2</v>
      </c>
      <c r="I38" s="9"/>
      <c r="J38" s="9">
        <v>5.0999999999999997E-2</v>
      </c>
      <c r="K38" s="9">
        <v>5.1999999999999998E-2</v>
      </c>
      <c r="L38" s="9">
        <v>4.2000000000000003E-2</v>
      </c>
      <c r="M38" s="9">
        <v>7.3999999999999996E-2</v>
      </c>
      <c r="N38" s="9">
        <v>0.05</v>
      </c>
      <c r="O38" s="9">
        <v>3.3000000000000002E-2</v>
      </c>
      <c r="P38" s="9"/>
      <c r="Q38" s="9">
        <v>4.7E-2</v>
      </c>
      <c r="R38" s="9">
        <v>0.06</v>
      </c>
      <c r="S38" s="9">
        <v>0.06</v>
      </c>
      <c r="T38" s="9"/>
      <c r="U38" s="9">
        <v>5.6000000000000001E-2</v>
      </c>
      <c r="V38" s="9"/>
      <c r="W38" s="9">
        <v>3.5000000000000003E-2</v>
      </c>
      <c r="X38" s="9"/>
      <c r="Y38" s="9">
        <v>8.2000000000000003E-2</v>
      </c>
      <c r="Z38" s="9">
        <v>2.1000000000000001E-2</v>
      </c>
    </row>
    <row r="39" spans="1:55" ht="18">
      <c r="A39" s="23" t="s">
        <v>468</v>
      </c>
      <c r="B39" s="9">
        <v>1.4999999999999999E-2</v>
      </c>
      <c r="C39" s="9"/>
      <c r="D39" s="9">
        <v>3.4000000000000002E-2</v>
      </c>
      <c r="E39" s="9">
        <v>3.1E-2</v>
      </c>
      <c r="F39" s="9"/>
      <c r="G39" s="9">
        <v>1.4E-2</v>
      </c>
      <c r="H39" s="9">
        <v>2.1000000000000001E-2</v>
      </c>
      <c r="I39" s="9"/>
      <c r="J39" s="9">
        <v>1.0999999999999999E-2</v>
      </c>
      <c r="K39" s="9">
        <v>2.9000000000000001E-2</v>
      </c>
      <c r="L39" s="9">
        <v>1.0999999999999999E-2</v>
      </c>
      <c r="M39" s="9">
        <v>1.4E-2</v>
      </c>
      <c r="N39" s="9">
        <v>1.7000000000000001E-2</v>
      </c>
      <c r="O39" s="9">
        <v>0.01</v>
      </c>
      <c r="P39" s="9"/>
      <c r="Q39" s="9">
        <v>1.0999999999999999E-2</v>
      </c>
      <c r="R39" s="9">
        <v>1.4999999999999999E-2</v>
      </c>
      <c r="S39" s="9">
        <v>1.4E-2</v>
      </c>
      <c r="T39" s="9"/>
      <c r="U39" s="9">
        <v>1.4E-2</v>
      </c>
      <c r="V39" s="9"/>
      <c r="W39" s="9">
        <v>8.9999999999999993E-3</v>
      </c>
      <c r="X39" s="9"/>
      <c r="Y39" s="9">
        <v>8.0000000000000002E-3</v>
      </c>
      <c r="Z39" s="9">
        <v>1.7999999999999999E-2</v>
      </c>
    </row>
    <row r="40" spans="1:55">
      <c r="B40" s="9"/>
      <c r="C40" s="9"/>
      <c r="D40" s="9"/>
      <c r="E40" s="9"/>
      <c r="F40" s="9"/>
      <c r="G40" s="9"/>
      <c r="H40" s="9"/>
      <c r="I40" s="9"/>
      <c r="J40" s="9"/>
      <c r="K40" s="9"/>
      <c r="L40" s="9"/>
      <c r="M40" s="9"/>
      <c r="N40" s="9"/>
      <c r="O40" s="9"/>
      <c r="P40" s="9"/>
      <c r="Q40" s="9"/>
      <c r="R40" s="9"/>
      <c r="S40" s="9"/>
      <c r="T40" s="9"/>
      <c r="U40" s="9"/>
      <c r="V40" s="9"/>
      <c r="W40" s="9"/>
      <c r="X40" s="9"/>
      <c r="Y40" s="9"/>
      <c r="Z40" s="9"/>
    </row>
    <row r="41" spans="1:55" ht="18">
      <c r="A41" s="8" t="s">
        <v>469</v>
      </c>
      <c r="D41" s="9">
        <v>2.7455621915856099E-2</v>
      </c>
      <c r="E41" s="9">
        <v>5.0042727910049836E-2</v>
      </c>
      <c r="F41" s="9"/>
      <c r="G41" s="9">
        <v>9.3080052909095476E-3</v>
      </c>
      <c r="H41" s="9">
        <v>1.0209560044175127E-2</v>
      </c>
      <c r="I41" s="9"/>
      <c r="J41" s="76">
        <v>8.2287445375513728E-3</v>
      </c>
      <c r="K41" s="9">
        <v>1.2578998616588984E-2</v>
      </c>
      <c r="L41" s="9">
        <v>1.0171075432374175E-2</v>
      </c>
      <c r="M41" s="9">
        <v>4.5223245040109158E-3</v>
      </c>
      <c r="N41" s="9">
        <v>7.5565724806126435E-3</v>
      </c>
      <c r="O41" s="9">
        <v>2.6889014191024646E-3</v>
      </c>
      <c r="P41" s="9"/>
      <c r="Q41" s="9">
        <v>6.3019567786209794E-3</v>
      </c>
      <c r="R41" s="9">
        <v>1.4480796119070926E-2</v>
      </c>
      <c r="S41" s="9">
        <v>3.8946119820324173E-3</v>
      </c>
      <c r="T41" s="9"/>
      <c r="U41" s="9">
        <v>9.0907872474048322E-3</v>
      </c>
      <c r="V41" s="9"/>
      <c r="W41" s="9">
        <v>5.7912780969825196E-3</v>
      </c>
      <c r="X41" s="9"/>
      <c r="Y41" s="9">
        <v>4.0327750849666708E-2</v>
      </c>
      <c r="Z41" s="9">
        <v>7.5414841882470631E-3</v>
      </c>
    </row>
    <row r="42" spans="1:55" ht="18">
      <c r="A42" s="8" t="s">
        <v>470</v>
      </c>
      <c r="D42" s="9">
        <v>1.3117712805901021E-2</v>
      </c>
      <c r="E42" s="9">
        <v>4.8919881666832046E-2</v>
      </c>
      <c r="F42" s="9"/>
      <c r="G42" s="9">
        <v>1.0663436069477396E-2</v>
      </c>
      <c r="H42" s="9">
        <v>1.4960032815699407E-2</v>
      </c>
      <c r="I42" s="9"/>
      <c r="J42" s="76">
        <v>4.7486520836921339E-3</v>
      </c>
      <c r="K42" s="9">
        <v>7.5826108584369622E-3</v>
      </c>
      <c r="L42" s="9">
        <v>9.887393963882456E-3</v>
      </c>
      <c r="M42" s="9">
        <v>6.6382280171815499E-3</v>
      </c>
      <c r="N42" s="9">
        <v>8.1599370567267213E-3</v>
      </c>
      <c r="O42" s="9">
        <v>1.7752071299934524E-3</v>
      </c>
      <c r="P42" s="9"/>
      <c r="Q42" s="9">
        <v>6.5721918814362077E-3</v>
      </c>
      <c r="R42" s="9">
        <v>9.2179087215631603E-3</v>
      </c>
      <c r="S42" s="9">
        <v>6.0230286420022983E-3</v>
      </c>
      <c r="T42" s="9"/>
      <c r="U42" s="9">
        <v>7.8919256645999334E-3</v>
      </c>
      <c r="V42" s="9"/>
      <c r="W42" s="9">
        <v>1.322399346528147E-3</v>
      </c>
      <c r="X42" s="9"/>
      <c r="Y42" s="9">
        <v>4.6505220022847989E-3</v>
      </c>
      <c r="Z42" s="9">
        <v>9.3185769774416498E-4</v>
      </c>
      <c r="AD42" s="11"/>
    </row>
    <row r="43" spans="1:55">
      <c r="A43" s="8" t="s">
        <v>98</v>
      </c>
      <c r="B43" s="9">
        <v>0.318</v>
      </c>
      <c r="C43" s="9"/>
      <c r="D43" s="9">
        <v>1.706</v>
      </c>
      <c r="E43" s="9">
        <v>5.0259999999999998</v>
      </c>
      <c r="F43" s="9"/>
      <c r="G43" s="9">
        <v>1.262</v>
      </c>
      <c r="H43" s="9">
        <v>2.0499999999999998</v>
      </c>
      <c r="I43" s="9"/>
      <c r="J43" s="9">
        <v>1.5049999999999999</v>
      </c>
      <c r="K43" s="9">
        <v>1.7729999999999999</v>
      </c>
      <c r="L43" s="9">
        <v>0.16400000000000001</v>
      </c>
      <c r="M43" s="9">
        <v>1.5309999999999999</v>
      </c>
      <c r="N43" s="9">
        <v>1.3580000000000001</v>
      </c>
      <c r="O43" s="9">
        <v>0.27600000000000002</v>
      </c>
      <c r="P43" s="9"/>
      <c r="Q43" s="9">
        <v>0.98099999999999998</v>
      </c>
      <c r="R43" s="9">
        <v>1.6080000000000001</v>
      </c>
      <c r="S43" s="9">
        <v>1.2170000000000001</v>
      </c>
      <c r="T43" s="9"/>
      <c r="U43" s="9">
        <v>2.33</v>
      </c>
      <c r="V43" s="9"/>
      <c r="W43" s="9">
        <v>0.41299999999999998</v>
      </c>
      <c r="X43" s="9"/>
      <c r="Y43" s="9">
        <v>2.4820000000000002</v>
      </c>
      <c r="Z43" s="9">
        <v>0.33500000000000002</v>
      </c>
      <c r="AD43" s="11"/>
    </row>
    <row r="44" spans="1:55">
      <c r="A44" s="8" t="s">
        <v>58</v>
      </c>
      <c r="B44" s="9">
        <v>3.0289999999999999</v>
      </c>
      <c r="C44" s="9"/>
      <c r="D44" s="9">
        <v>2.0009999999999999</v>
      </c>
      <c r="E44" s="9">
        <v>4.32</v>
      </c>
      <c r="F44" s="9"/>
      <c r="G44" s="9">
        <v>1.796</v>
      </c>
      <c r="H44" s="9">
        <v>1.411</v>
      </c>
      <c r="I44" s="9"/>
      <c r="J44" s="9">
        <v>0.8</v>
      </c>
      <c r="K44" s="9">
        <v>1.292</v>
      </c>
      <c r="L44" s="9">
        <v>2.339</v>
      </c>
      <c r="M44" s="9">
        <v>1.385</v>
      </c>
      <c r="N44" s="9">
        <v>1.593</v>
      </c>
      <c r="O44" s="9">
        <v>0.30099999999999999</v>
      </c>
      <c r="P44" s="9"/>
      <c r="Q44" s="9">
        <v>1.2549999999999999</v>
      </c>
      <c r="R44" s="9">
        <v>1.99</v>
      </c>
      <c r="S44" s="9">
        <v>1.129</v>
      </c>
      <c r="T44" s="9"/>
      <c r="U44" s="9">
        <v>1.7769999999999999</v>
      </c>
      <c r="V44" s="9"/>
      <c r="W44" s="9">
        <v>0.26700000000000002</v>
      </c>
      <c r="X44" s="9"/>
      <c r="Y44" s="9">
        <v>0.86599999999999999</v>
      </c>
      <c r="Z44" s="9">
        <v>0.26400000000000001</v>
      </c>
      <c r="AD44" s="11"/>
    </row>
    <row r="45" spans="1:55">
      <c r="B45" s="9"/>
      <c r="C45" s="9"/>
      <c r="D45" s="9"/>
      <c r="E45" s="9"/>
      <c r="F45" s="9"/>
      <c r="G45" s="9"/>
      <c r="H45" s="9"/>
      <c r="I45" s="9"/>
      <c r="J45" s="9"/>
      <c r="K45" s="9"/>
      <c r="L45" s="9"/>
      <c r="M45" s="9"/>
      <c r="N45" s="9"/>
      <c r="O45" s="9"/>
      <c r="P45" s="9"/>
      <c r="Q45" s="9"/>
      <c r="R45" s="9"/>
      <c r="S45" s="9"/>
      <c r="T45" s="9"/>
      <c r="U45" s="9"/>
      <c r="V45" s="9"/>
      <c r="W45" s="9"/>
      <c r="X45" s="9"/>
      <c r="Y45" s="9"/>
      <c r="Z45" s="9"/>
      <c r="AD45" s="11"/>
    </row>
    <row r="46" spans="1:55">
      <c r="A46" s="67" t="s">
        <v>140</v>
      </c>
      <c r="C46" s="67"/>
      <c r="D46" s="67"/>
      <c r="E46" s="67"/>
      <c r="F46" s="67"/>
      <c r="G46" s="67"/>
      <c r="H46" s="67"/>
      <c r="I46" s="67"/>
      <c r="J46" s="67"/>
      <c r="K46" s="67"/>
      <c r="L46" s="67"/>
      <c r="M46" s="67"/>
      <c r="N46" s="67"/>
      <c r="O46" s="67"/>
      <c r="P46" s="67"/>
      <c r="Q46" s="67"/>
      <c r="R46" s="67"/>
      <c r="S46" s="67"/>
      <c r="T46" s="67"/>
      <c r="U46" s="67"/>
      <c r="V46" s="67"/>
      <c r="W46" s="67"/>
      <c r="X46" s="67"/>
      <c r="Y46" s="67"/>
      <c r="Z46" s="67"/>
      <c r="AD46" s="11"/>
    </row>
    <row r="47" spans="1:55" s="16" customFormat="1">
      <c r="A47" s="16" t="s">
        <v>52</v>
      </c>
      <c r="G47" s="16">
        <v>2</v>
      </c>
      <c r="H47" s="16">
        <v>5</v>
      </c>
      <c r="J47" s="16">
        <v>10</v>
      </c>
      <c r="M47" s="16">
        <v>11</v>
      </c>
      <c r="N47" s="16">
        <v>14</v>
      </c>
      <c r="Q47" s="16">
        <v>21</v>
      </c>
      <c r="R47" s="16">
        <v>6</v>
      </c>
      <c r="S47" s="16">
        <v>7</v>
      </c>
      <c r="U47" s="16">
        <v>10</v>
      </c>
      <c r="AD47" s="11"/>
      <c r="AE47" s="8"/>
      <c r="AF47" s="8"/>
      <c r="AG47" s="8"/>
      <c r="AH47" s="8"/>
      <c r="AI47" s="8"/>
      <c r="AJ47" s="8"/>
      <c r="AK47" s="8"/>
      <c r="AL47" s="8"/>
      <c r="AM47" s="8"/>
      <c r="AN47" s="8"/>
      <c r="AO47" s="8"/>
      <c r="AP47" s="8"/>
      <c r="AQ47" s="8"/>
      <c r="AR47" s="8"/>
      <c r="AS47" s="8"/>
      <c r="AT47" s="8"/>
      <c r="AU47" s="8"/>
      <c r="AV47" s="8"/>
      <c r="AW47" s="8"/>
      <c r="AX47" s="8"/>
      <c r="AY47" s="8"/>
      <c r="AZ47" s="8"/>
      <c r="BA47" s="8"/>
      <c r="BB47" s="8"/>
      <c r="BC47" s="8"/>
    </row>
    <row r="48" spans="1:55" ht="18">
      <c r="A48" s="23" t="s">
        <v>427</v>
      </c>
      <c r="G48" s="9">
        <v>0.22545950000000001</v>
      </c>
      <c r="H48" s="9">
        <v>4.0244000000000002E-2</v>
      </c>
      <c r="J48" s="9">
        <v>5.3646099999999995E-2</v>
      </c>
      <c r="M48" s="9">
        <v>7.6621545454545456E-2</v>
      </c>
      <c r="N48" s="9">
        <v>6.5915571428571421E-2</v>
      </c>
      <c r="O48" s="9"/>
      <c r="Q48" s="9">
        <v>5.0542476190476186E-2</v>
      </c>
      <c r="R48" s="9">
        <v>7.6109999999999997E-2</v>
      </c>
      <c r="S48" s="9">
        <v>4.405185714285715E-2</v>
      </c>
      <c r="U48" s="9">
        <v>3.3869099999999992E-2</v>
      </c>
      <c r="AD48" s="11"/>
    </row>
    <row r="49" spans="1:49" ht="18">
      <c r="A49" s="23" t="s">
        <v>428</v>
      </c>
      <c r="G49" s="9">
        <v>0.24695050000000002</v>
      </c>
      <c r="H49" s="9">
        <v>0.52689600000000003</v>
      </c>
      <c r="J49" s="9">
        <v>0.49367730000000004</v>
      </c>
      <c r="M49" s="9">
        <v>0.5054909090909091</v>
      </c>
      <c r="N49" s="9">
        <v>0.71392292857142869</v>
      </c>
      <c r="O49" s="9"/>
      <c r="Q49" s="9">
        <v>0.56942580952380939</v>
      </c>
      <c r="R49" s="9">
        <v>0.89320100000000002</v>
      </c>
      <c r="S49" s="9">
        <v>0.60136900000000004</v>
      </c>
      <c r="U49" s="9">
        <v>0.29197189999999995</v>
      </c>
      <c r="AD49" s="11"/>
    </row>
    <row r="50" spans="1:49" ht="18">
      <c r="A50" s="23" t="s">
        <v>429</v>
      </c>
      <c r="G50" s="9">
        <v>16.211350500000002</v>
      </c>
      <c r="H50" s="9">
        <v>29.986828600000003</v>
      </c>
      <c r="J50" s="9">
        <v>25.085673100000001</v>
      </c>
      <c r="M50" s="9">
        <v>24.950077181818177</v>
      </c>
      <c r="N50" s="9">
        <v>29.902080714285713</v>
      </c>
      <c r="O50" s="9"/>
      <c r="Q50" s="9">
        <v>30.675579714285711</v>
      </c>
      <c r="R50" s="9">
        <v>32.573344166666665</v>
      </c>
      <c r="S50" s="9">
        <v>24.688719714285714</v>
      </c>
      <c r="U50" s="9">
        <v>43.375122899999994</v>
      </c>
      <c r="AD50" s="11"/>
      <c r="AF50" s="9"/>
      <c r="AG50" s="9"/>
      <c r="AH50" s="9"/>
      <c r="AI50" s="9"/>
      <c r="AJ50" s="9"/>
      <c r="AK50" s="9"/>
      <c r="AL50" s="9"/>
      <c r="AM50" s="9"/>
      <c r="AN50" s="9"/>
      <c r="AO50" s="9"/>
      <c r="AP50" s="9"/>
      <c r="AQ50" s="9"/>
      <c r="AR50" s="9"/>
      <c r="AS50" s="9"/>
    </row>
    <row r="51" spans="1:49" ht="18">
      <c r="A51" s="23" t="s">
        <v>430</v>
      </c>
      <c r="G51" s="9">
        <v>42.976906</v>
      </c>
      <c r="H51" s="9">
        <v>25.591550599999998</v>
      </c>
      <c r="J51" s="9">
        <v>31.583584399999996</v>
      </c>
      <c r="M51" s="9">
        <v>31.726197272727276</v>
      </c>
      <c r="N51" s="9">
        <v>23.953124714285714</v>
      </c>
      <c r="O51" s="9"/>
      <c r="Q51" s="9">
        <v>26.066615380952378</v>
      </c>
      <c r="R51" s="9">
        <v>24.899792333333334</v>
      </c>
      <c r="S51" s="9">
        <v>33.179954000000002</v>
      </c>
      <c r="U51" s="9">
        <v>20.402072100000002</v>
      </c>
      <c r="AD51" s="11"/>
      <c r="AE51" s="16"/>
      <c r="AT51" s="16"/>
      <c r="AU51" s="16"/>
      <c r="AV51" s="16"/>
      <c r="AW51" s="16"/>
    </row>
    <row r="52" spans="1:49" ht="18">
      <c r="A52" s="8" t="s">
        <v>436</v>
      </c>
      <c r="G52" s="9">
        <v>10.017042816872497</v>
      </c>
      <c r="H52" s="9">
        <v>13.004637965207014</v>
      </c>
      <c r="J52" s="9">
        <v>11.499852931091368</v>
      </c>
      <c r="M52" s="9">
        <v>11.733449305296494</v>
      </c>
      <c r="N52" s="9">
        <v>13.640686709960127</v>
      </c>
      <c r="O52" s="9"/>
      <c r="Q52" s="9">
        <v>11.565154047007701</v>
      </c>
      <c r="R52" s="9">
        <v>10.584623682499656</v>
      </c>
      <c r="S52" s="9">
        <v>10.064435045639012</v>
      </c>
      <c r="U52" s="9">
        <v>7.4151248393296383</v>
      </c>
      <c r="AD52" s="11"/>
    </row>
    <row r="53" spans="1:49">
      <c r="A53" s="8" t="s">
        <v>53</v>
      </c>
      <c r="G53" s="9">
        <v>12.937924200577505</v>
      </c>
      <c r="H53" s="9">
        <v>17.102723685430941</v>
      </c>
      <c r="J53" s="9">
        <v>15.982764750139149</v>
      </c>
      <c r="M53" s="9">
        <v>15.592493021453841</v>
      </c>
      <c r="N53" s="9">
        <v>17.190011428497719</v>
      </c>
      <c r="O53" s="9"/>
      <c r="Q53" s="9">
        <v>15.876140448818822</v>
      </c>
      <c r="R53" s="9">
        <v>15.565554926135265</v>
      </c>
      <c r="S53" s="9">
        <v>14.530004122622278</v>
      </c>
      <c r="U53" s="9">
        <v>12.563602153721444</v>
      </c>
      <c r="AD53" s="11"/>
    </row>
    <row r="54" spans="1:49">
      <c r="A54" s="23" t="s">
        <v>54</v>
      </c>
      <c r="G54" s="9">
        <v>0.16925000000000001</v>
      </c>
      <c r="H54" s="9">
        <v>0.28864199999999995</v>
      </c>
      <c r="J54" s="9">
        <v>0.28434909999999997</v>
      </c>
      <c r="M54" s="9">
        <v>0.28564463636363641</v>
      </c>
      <c r="N54" s="9">
        <v>0.30264457142857143</v>
      </c>
      <c r="O54" s="9"/>
      <c r="Q54" s="9">
        <v>0.3031658095238095</v>
      </c>
      <c r="R54" s="9">
        <v>0.31785116666666668</v>
      </c>
      <c r="S54" s="9">
        <v>0.25753028571428571</v>
      </c>
      <c r="U54" s="9">
        <v>0.33771609999999996</v>
      </c>
      <c r="AD54" s="11"/>
    </row>
    <row r="55" spans="1:49">
      <c r="A55" s="23" t="s">
        <v>55</v>
      </c>
      <c r="G55" s="9">
        <v>0.18113799999999999</v>
      </c>
      <c r="H55" s="9">
        <v>0.12805300000000003</v>
      </c>
      <c r="J55" s="9">
        <v>0.15581430000000002</v>
      </c>
      <c r="M55" s="9">
        <v>0.15332409090909094</v>
      </c>
      <c r="N55" s="9">
        <v>9.8573428571428576E-2</v>
      </c>
      <c r="O55" s="9"/>
      <c r="Q55" s="9">
        <v>0.13664166666666666</v>
      </c>
      <c r="R55" s="9">
        <v>9.7162000000000012E-2</v>
      </c>
      <c r="S55" s="9">
        <v>0.12109071428571429</v>
      </c>
      <c r="U55" s="9">
        <v>0.12390189999999998</v>
      </c>
      <c r="AD55" s="11"/>
    </row>
    <row r="56" spans="1:49">
      <c r="A56" s="23" t="s">
        <v>56</v>
      </c>
      <c r="G56" s="9">
        <v>17.0080545</v>
      </c>
      <c r="H56" s="9">
        <v>12.108329199999998</v>
      </c>
      <c r="J56" s="9">
        <v>13.503949400000002</v>
      </c>
      <c r="M56" s="9">
        <v>13.817375999999998</v>
      </c>
      <c r="N56" s="9">
        <v>11.726465428571428</v>
      </c>
      <c r="O56" s="9"/>
      <c r="Q56" s="9">
        <v>12.722665428571432</v>
      </c>
      <c r="R56" s="9">
        <v>13.165864833333332</v>
      </c>
      <c r="S56" s="9">
        <v>14.571403428571429</v>
      </c>
      <c r="U56" s="9">
        <v>14.1298903</v>
      </c>
      <c r="AD56" s="11"/>
    </row>
    <row r="57" spans="1:49">
      <c r="A57" s="23" t="s">
        <v>97</v>
      </c>
      <c r="G57" s="9">
        <v>0.10477349999999999</v>
      </c>
      <c r="H57" s="9">
        <v>0.15383759999999999</v>
      </c>
      <c r="J57" s="9">
        <v>0.103517</v>
      </c>
      <c r="M57" s="9">
        <v>0.11631318181818182</v>
      </c>
      <c r="N57" s="9">
        <v>8.9727000000000001E-2</v>
      </c>
      <c r="O57" s="9"/>
      <c r="Q57" s="9">
        <v>0.1021789523809524</v>
      </c>
      <c r="R57" s="9">
        <v>7.8164399999999995E-2</v>
      </c>
      <c r="S57" s="9">
        <v>0.10699483333333333</v>
      </c>
      <c r="U57" s="9">
        <v>7.6645555555555564E-2</v>
      </c>
      <c r="AD57" s="11"/>
    </row>
    <row r="58" spans="1:49" ht="18">
      <c r="A58" s="23" t="s">
        <v>468</v>
      </c>
      <c r="G58" s="9">
        <v>0.18773849999999997</v>
      </c>
      <c r="H58" s="9">
        <v>0.23030219999999998</v>
      </c>
      <c r="J58" s="9">
        <v>0.23038290000000003</v>
      </c>
      <c r="M58" s="9">
        <v>0.23171181818181816</v>
      </c>
      <c r="N58" s="9">
        <v>0.25980900000000007</v>
      </c>
      <c r="O58" s="9"/>
      <c r="Q58" s="9">
        <v>0.21390585714285712</v>
      </c>
      <c r="R58" s="9">
        <v>0.24335183333333332</v>
      </c>
      <c r="S58" s="9">
        <v>0.17955471428571429</v>
      </c>
      <c r="U58" s="9">
        <v>0.1031117</v>
      </c>
      <c r="AD58" s="11"/>
    </row>
    <row r="59" spans="1:49">
      <c r="G59" s="9"/>
      <c r="H59" s="9"/>
      <c r="J59" s="9"/>
      <c r="M59" s="9"/>
      <c r="N59" s="9"/>
      <c r="O59" s="9"/>
      <c r="Q59" s="9"/>
      <c r="R59" s="9"/>
      <c r="S59" s="9"/>
      <c r="U59" s="9"/>
      <c r="AD59" s="11"/>
    </row>
    <row r="60" spans="1:49" ht="18">
      <c r="A60" s="8" t="s">
        <v>469</v>
      </c>
      <c r="G60" s="9">
        <v>0.12545610641708932</v>
      </c>
      <c r="H60" s="9">
        <v>0.16287354205281496</v>
      </c>
      <c r="J60" s="9">
        <v>0.14402721436647714</v>
      </c>
      <c r="M60" s="9">
        <v>0.14695283743874377</v>
      </c>
      <c r="N60" s="9">
        <v>0.17083958557154647</v>
      </c>
      <c r="O60" s="9"/>
      <c r="Q60" s="9">
        <v>0.14484506289695909</v>
      </c>
      <c r="R60" s="9">
        <v>0.13256464002128693</v>
      </c>
      <c r="S60" s="9">
        <v>0.126049659285353</v>
      </c>
      <c r="U60" s="9">
        <v>9.2868994167820629E-2</v>
      </c>
      <c r="AD60" s="11"/>
    </row>
    <row r="61" spans="1:49" ht="18">
      <c r="A61" s="8" t="s">
        <v>470</v>
      </c>
      <c r="G61" s="9">
        <v>0.18006853445480175</v>
      </c>
      <c r="H61" s="9">
        <v>0.23803373257384752</v>
      </c>
      <c r="J61" s="9">
        <v>0.22244627348836671</v>
      </c>
      <c r="M61" s="9">
        <v>0.21701451665210633</v>
      </c>
      <c r="N61" s="9">
        <v>0.23924859329850692</v>
      </c>
      <c r="O61" s="9"/>
      <c r="Q61" s="9">
        <v>0.22096228877966353</v>
      </c>
      <c r="R61" s="9">
        <v>0.21663959535330921</v>
      </c>
      <c r="S61" s="9">
        <v>0.20222691889523006</v>
      </c>
      <c r="U61" s="9">
        <v>0.17485876344775847</v>
      </c>
    </row>
    <row r="62" spans="1:49">
      <c r="A62" s="8" t="s">
        <v>98</v>
      </c>
      <c r="G62" s="9">
        <v>20.193184400535166</v>
      </c>
      <c r="H62" s="9">
        <v>44.010168616273027</v>
      </c>
      <c r="J62" s="9">
        <v>34.768545479226347</v>
      </c>
      <c r="M62" s="9">
        <v>34.537916231337526</v>
      </c>
      <c r="N62" s="9">
        <v>45.579411730620123</v>
      </c>
      <c r="O62" s="9"/>
      <c r="Q62" s="9">
        <v>44.119132779999802</v>
      </c>
      <c r="R62" s="9">
        <v>46.742979958093819</v>
      </c>
      <c r="S62" s="9">
        <v>33.308056863776692</v>
      </c>
      <c r="U62" s="9">
        <v>58.786658475544201</v>
      </c>
    </row>
    <row r="63" spans="1:49">
      <c r="A63" s="8" t="s">
        <v>58</v>
      </c>
      <c r="G63" s="9">
        <v>70.087668625459912</v>
      </c>
      <c r="H63" s="9">
        <v>55.810271821718764</v>
      </c>
      <c r="J63" s="9">
        <v>60.095018781640228</v>
      </c>
      <c r="M63" s="9">
        <v>61.231517868642939</v>
      </c>
      <c r="N63" s="9">
        <v>54.871831460589405</v>
      </c>
      <c r="O63" s="9"/>
      <c r="Q63" s="9">
        <v>58.819890605057566</v>
      </c>
      <c r="R63" s="9">
        <v>60.120590037100762</v>
      </c>
      <c r="S63" s="9">
        <v>64.122138626819648</v>
      </c>
      <c r="U63" s="9">
        <v>66.716829463783412</v>
      </c>
    </row>
    <row r="64" spans="1:49">
      <c r="G64" s="9"/>
      <c r="H64" s="9"/>
      <c r="J64" s="9"/>
      <c r="M64" s="9"/>
      <c r="N64" s="9"/>
      <c r="O64" s="9"/>
      <c r="Q64" s="9"/>
      <c r="R64" s="9"/>
      <c r="S64" s="9"/>
      <c r="U64" s="9"/>
    </row>
    <row r="65" spans="1:26" ht="18">
      <c r="A65" s="8" t="s">
        <v>471</v>
      </c>
    </row>
    <row r="66" spans="1:26" ht="18">
      <c r="A66" s="8" t="s">
        <v>472</v>
      </c>
      <c r="G66" s="36">
        <v>0.45246036480237611</v>
      </c>
      <c r="H66" s="36">
        <v>0.41382516563255628</v>
      </c>
      <c r="I66" s="36"/>
      <c r="J66" s="32">
        <v>0.41501871124302531</v>
      </c>
      <c r="K66" s="36"/>
      <c r="L66" s="36"/>
      <c r="M66" s="36">
        <v>0.42659677204090374</v>
      </c>
      <c r="N66" s="36">
        <v>0.4209829556225706</v>
      </c>
      <c r="O66" s="36"/>
      <c r="P66" s="36"/>
      <c r="Q66" s="36">
        <v>0.42106927275322986</v>
      </c>
      <c r="R66" s="36">
        <v>0.38177639673874553</v>
      </c>
      <c r="S66" s="36">
        <v>0.4081865055509748</v>
      </c>
      <c r="T66" s="36"/>
      <c r="U66" s="36">
        <v>0.32818938829077554</v>
      </c>
      <c r="V66" s="36"/>
      <c r="W66" s="36"/>
      <c r="X66" s="36"/>
      <c r="Y66" s="36"/>
      <c r="Z66" s="36"/>
    </row>
    <row r="67" spans="1:26" ht="18">
      <c r="A67" s="8" t="s">
        <v>473</v>
      </c>
      <c r="G67" s="36">
        <v>0.41066369480237613</v>
      </c>
      <c r="H67" s="36">
        <v>0.40632516563255627</v>
      </c>
      <c r="I67" s="36"/>
      <c r="J67" s="36">
        <v>0.3929187112430253</v>
      </c>
      <c r="K67" s="36"/>
      <c r="L67" s="36"/>
      <c r="M67" s="36">
        <v>0.40371528204090373</v>
      </c>
      <c r="N67" s="36">
        <v>0.4165679556225706</v>
      </c>
      <c r="O67" s="36"/>
      <c r="P67" s="36"/>
      <c r="Q67" s="36">
        <v>0.39596927275322985</v>
      </c>
      <c r="R67" s="36">
        <v>0.37934639673874554</v>
      </c>
      <c r="S67" s="36">
        <v>0.38327770555097479</v>
      </c>
      <c r="T67" s="36"/>
      <c r="U67" s="36">
        <v>0.34688938829077554</v>
      </c>
      <c r="V67" s="36"/>
      <c r="W67" s="36"/>
      <c r="X67" s="36"/>
      <c r="Y67" s="36"/>
      <c r="Z67" s="36"/>
    </row>
    <row r="68" spans="1:26">
      <c r="G68" s="36"/>
      <c r="H68" s="36"/>
      <c r="I68" s="36"/>
      <c r="J68" s="36"/>
      <c r="K68" s="36"/>
      <c r="L68" s="36"/>
      <c r="M68" s="36"/>
      <c r="N68" s="36"/>
      <c r="O68" s="36"/>
      <c r="P68" s="36"/>
      <c r="Q68" s="36"/>
      <c r="R68" s="36"/>
      <c r="S68" s="36"/>
      <c r="T68" s="36"/>
      <c r="U68" s="36"/>
      <c r="V68" s="36"/>
      <c r="W68" s="36"/>
      <c r="X68" s="36"/>
      <c r="Y68" s="36"/>
      <c r="Z68" s="36"/>
    </row>
    <row r="69" spans="1:26">
      <c r="A69" s="40" t="s">
        <v>141</v>
      </c>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8">
      <c r="A70" s="23" t="s">
        <v>427</v>
      </c>
      <c r="F70" s="9"/>
      <c r="G70" s="9">
        <v>0.21105300000000002</v>
      </c>
      <c r="H70" s="9">
        <v>2.2149925977302934E-2</v>
      </c>
      <c r="I70" s="9"/>
      <c r="J70" s="9">
        <v>5.0233038422536236E-2</v>
      </c>
      <c r="K70" s="9"/>
      <c r="L70" s="9"/>
      <c r="M70" s="9">
        <v>4.1352439157375638E-2</v>
      </c>
      <c r="N70" s="9">
        <v>4.1479783266511167E-2</v>
      </c>
      <c r="O70" s="9"/>
      <c r="P70" s="9"/>
      <c r="Q70" s="9">
        <v>1.7044863419744226E-2</v>
      </c>
      <c r="R70" s="9">
        <v>8.8383585806415477E-2</v>
      </c>
      <c r="S70" s="9">
        <v>4.2838120599412312E-2</v>
      </c>
      <c r="T70" s="9"/>
      <c r="U70" s="9">
        <v>3.1620636469875223E-2</v>
      </c>
    </row>
    <row r="71" spans="1:26" ht="18">
      <c r="A71" s="23" t="s">
        <v>428</v>
      </c>
      <c r="F71" s="9"/>
      <c r="G71" s="9">
        <v>3.0066999999999983E-2</v>
      </c>
      <c r="H71" s="9">
        <v>3.8895690352531369E-2</v>
      </c>
      <c r="I71" s="9"/>
      <c r="J71" s="9">
        <v>5.3543953354603921E-2</v>
      </c>
      <c r="K71" s="9"/>
      <c r="L71" s="9"/>
      <c r="M71" s="9">
        <v>2.9418025438397732E-2</v>
      </c>
      <c r="N71" s="9">
        <v>5.3367982790456403E-2</v>
      </c>
      <c r="O71" s="9"/>
      <c r="P71" s="9"/>
      <c r="Q71" s="9">
        <v>2.9073310461456031E-2</v>
      </c>
      <c r="R71" s="9">
        <v>7.5150491770402478E-2</v>
      </c>
      <c r="S71" s="9">
        <v>6.4693869570462345E-2</v>
      </c>
      <c r="T71" s="9"/>
      <c r="U71" s="9">
        <v>2.6249439680877014E-2</v>
      </c>
    </row>
    <row r="72" spans="1:26" ht="18">
      <c r="A72" s="23" t="s">
        <v>429</v>
      </c>
      <c r="F72" s="9"/>
      <c r="G72" s="9">
        <v>0.86797100000000071</v>
      </c>
      <c r="H72" s="9">
        <v>1.0422737541199825</v>
      </c>
      <c r="I72" s="9"/>
      <c r="J72" s="9">
        <v>0.91164422236855103</v>
      </c>
      <c r="K72" s="9"/>
      <c r="L72" s="9"/>
      <c r="M72" s="9">
        <v>0.82885016800727473</v>
      </c>
      <c r="N72" s="9">
        <v>0.85106833681855487</v>
      </c>
      <c r="O72" s="9"/>
      <c r="P72" s="9"/>
      <c r="Q72" s="9">
        <v>0.69134510287262418</v>
      </c>
      <c r="R72" s="9">
        <v>1.1467884829100898</v>
      </c>
      <c r="S72" s="9">
        <v>1.0283321442172904</v>
      </c>
      <c r="T72" s="9"/>
      <c r="U72" s="9">
        <v>1.4840380818635193</v>
      </c>
    </row>
    <row r="73" spans="1:26" ht="18">
      <c r="A73" s="23" t="s">
        <v>430</v>
      </c>
      <c r="F73" s="9"/>
      <c r="G73" s="9">
        <v>0.30377199999999505</v>
      </c>
      <c r="H73" s="9">
        <v>0.69095257092058004</v>
      </c>
      <c r="I73" s="9"/>
      <c r="J73" s="9">
        <v>1.4629912019867257</v>
      </c>
      <c r="K73" s="9"/>
      <c r="L73" s="9"/>
      <c r="M73" s="9">
        <v>0.89683577658954738</v>
      </c>
      <c r="N73" s="9">
        <v>0.89881929610236955</v>
      </c>
      <c r="O73" s="9"/>
      <c r="P73" s="9"/>
      <c r="Q73" s="9">
        <v>0.80708306500230487</v>
      </c>
      <c r="R73" s="9">
        <v>1.1080483104622381</v>
      </c>
      <c r="S73" s="9">
        <v>1.9373010668641955</v>
      </c>
      <c r="T73" s="9"/>
      <c r="U73" s="9">
        <v>1.2647556776862323</v>
      </c>
    </row>
    <row r="74" spans="1:26" ht="18">
      <c r="A74" s="8" t="s">
        <v>436</v>
      </c>
      <c r="F74" s="9"/>
      <c r="G74" s="9">
        <v>7.6252704414567773E-2</v>
      </c>
      <c r="H74" s="9">
        <v>1.0726302420881748</v>
      </c>
      <c r="I74" s="9"/>
      <c r="J74" s="9">
        <v>0.77364072719101074</v>
      </c>
      <c r="K74" s="9"/>
      <c r="L74" s="9"/>
      <c r="M74" s="9">
        <v>0.52855584047192239</v>
      </c>
      <c r="N74" s="9">
        <v>0.66858441790064027</v>
      </c>
      <c r="O74" s="9"/>
      <c r="P74" s="9"/>
      <c r="Q74" s="9">
        <v>0.40605915219288757</v>
      </c>
      <c r="R74" s="9">
        <v>1.2503499091458667</v>
      </c>
      <c r="S74" s="9">
        <v>1.6885939044492366</v>
      </c>
      <c r="T74" s="9"/>
      <c r="U74" s="9">
        <v>0.35591608790331053</v>
      </c>
    </row>
    <row r="75" spans="1:26">
      <c r="A75" s="8" t="s">
        <v>53</v>
      </c>
      <c r="F75" s="9"/>
      <c r="G75" s="9">
        <v>0.41845897668856408</v>
      </c>
      <c r="H75" s="9">
        <v>1.6067400925039947</v>
      </c>
      <c r="I75" s="9"/>
      <c r="J75" s="9">
        <v>0.28101304897448115</v>
      </c>
      <c r="K75" s="9"/>
      <c r="L75" s="9"/>
      <c r="M75" s="9">
        <v>0.30312689329498832</v>
      </c>
      <c r="N75" s="9">
        <v>0.4857800470277972</v>
      </c>
      <c r="O75" s="9"/>
      <c r="P75" s="9"/>
      <c r="Q75" s="9">
        <v>0.45916170819664687</v>
      </c>
      <c r="R75" s="9">
        <v>0.49211973095907235</v>
      </c>
      <c r="S75" s="9">
        <v>0.38492930431642247</v>
      </c>
      <c r="T75" s="9"/>
      <c r="U75" s="9">
        <v>0.45118636085934455</v>
      </c>
    </row>
    <row r="76" spans="1:26">
      <c r="A76" s="23" t="s">
        <v>54</v>
      </c>
      <c r="F76" s="9"/>
      <c r="G76" s="9">
        <v>9.7140000000000004E-3</v>
      </c>
      <c r="H76" s="9">
        <v>1.9746645892404113E-2</v>
      </c>
      <c r="I76" s="9"/>
      <c r="J76" s="9">
        <v>2.9873157669720814E-2</v>
      </c>
      <c r="K76" s="9"/>
      <c r="L76" s="9"/>
      <c r="M76" s="9">
        <v>5.557896854859417E-2</v>
      </c>
      <c r="N76" s="9">
        <v>4.8270713686838475E-2</v>
      </c>
      <c r="O76" s="9"/>
      <c r="P76" s="9"/>
      <c r="Q76" s="9">
        <v>3.5689863998561645E-2</v>
      </c>
      <c r="R76" s="9">
        <v>4.4341681240365964E-2</v>
      </c>
      <c r="S76" s="9">
        <v>2.5459787132188012E-2</v>
      </c>
      <c r="T76" s="9"/>
      <c r="U76" s="9">
        <v>4.5430455093032028E-2</v>
      </c>
    </row>
    <row r="77" spans="1:26">
      <c r="A77" s="23" t="s">
        <v>55</v>
      </c>
      <c r="F77" s="9"/>
      <c r="G77" s="9">
        <v>8.5959999999999925E-3</v>
      </c>
      <c r="H77" s="9">
        <v>2.8652198714932658E-2</v>
      </c>
      <c r="I77" s="9"/>
      <c r="J77" s="9">
        <v>1.8977909938662895E-2</v>
      </c>
      <c r="K77" s="9"/>
      <c r="L77" s="9"/>
      <c r="M77" s="9">
        <v>2.2588058960506235E-2</v>
      </c>
      <c r="N77" s="9">
        <v>4.1366926172723889E-2</v>
      </c>
      <c r="O77" s="9"/>
      <c r="P77" s="9"/>
      <c r="Q77" s="9">
        <v>3.7134278787656211E-2</v>
      </c>
      <c r="R77" s="9">
        <v>2.5658918449537063E-2</v>
      </c>
      <c r="S77" s="9">
        <v>3.7566242988152122E-2</v>
      </c>
      <c r="T77" s="9"/>
      <c r="U77" s="9">
        <v>3.7464933806961531E-2</v>
      </c>
    </row>
    <row r="78" spans="1:26">
      <c r="A78" s="23" t="s">
        <v>56</v>
      </c>
      <c r="F78" s="9"/>
      <c r="G78" s="9">
        <v>0.29192299999999705</v>
      </c>
      <c r="H78" s="9">
        <v>0.31543548028057911</v>
      </c>
      <c r="I78" s="9"/>
      <c r="J78" s="9">
        <v>0.24224159525267333</v>
      </c>
      <c r="K78" s="9"/>
      <c r="L78" s="9"/>
      <c r="M78" s="9">
        <v>0.31976882709061677</v>
      </c>
      <c r="N78" s="9">
        <v>0.28702515211509605</v>
      </c>
      <c r="O78" s="9"/>
      <c r="P78" s="9"/>
      <c r="Q78" s="9">
        <v>0.30659168347716259</v>
      </c>
      <c r="R78" s="9">
        <v>0.36911749298277458</v>
      </c>
      <c r="S78" s="9">
        <v>0.4817180298424224</v>
      </c>
      <c r="T78" s="9"/>
      <c r="U78" s="9">
        <v>0.34801027534261086</v>
      </c>
    </row>
    <row r="79" spans="1:26">
      <c r="A79" s="23" t="s">
        <v>97</v>
      </c>
      <c r="F79" s="9"/>
      <c r="G79" s="9">
        <v>3.373000000000001E-3</v>
      </c>
      <c r="H79" s="9">
        <v>5.2529511805841152E-2</v>
      </c>
      <c r="I79" s="9"/>
      <c r="J79" s="9">
        <v>5.2405085104405696E-2</v>
      </c>
      <c r="K79" s="9"/>
      <c r="L79" s="9"/>
      <c r="M79" s="9">
        <v>4.9401949102646898E-2</v>
      </c>
      <c r="N79" s="9">
        <v>6.5653315779174465E-2</v>
      </c>
      <c r="O79" s="9"/>
      <c r="P79" s="9"/>
      <c r="Q79" s="9">
        <v>4.9267027055101074E-2</v>
      </c>
      <c r="R79" s="9">
        <v>2.8881838933142678E-2</v>
      </c>
      <c r="S79" s="9">
        <v>6.4625034214476199E-2</v>
      </c>
      <c r="T79" s="9"/>
      <c r="U79" s="9">
        <v>1.5667009304369796E-2</v>
      </c>
    </row>
    <row r="80" spans="1:26" ht="18">
      <c r="A80" s="23" t="s">
        <v>468</v>
      </c>
      <c r="F80" s="9"/>
      <c r="G80" s="9">
        <v>1.3094999999999996E-2</v>
      </c>
      <c r="H80" s="9">
        <v>2.9409334039382801E-2</v>
      </c>
      <c r="I80" s="9"/>
      <c r="J80" s="9">
        <v>1.207469613530709E-2</v>
      </c>
      <c r="K80" s="9"/>
      <c r="L80" s="9"/>
      <c r="M80" s="9">
        <v>8.3621415620720244E-3</v>
      </c>
      <c r="N80" s="9">
        <v>1.1978998765697049E-2</v>
      </c>
      <c r="O80" s="9"/>
      <c r="P80" s="9"/>
      <c r="Q80" s="9">
        <v>1.1409706415583006E-2</v>
      </c>
      <c r="R80" s="9">
        <v>1.4314625686882463E-2</v>
      </c>
      <c r="S80" s="9">
        <v>1.7983186328640776E-2</v>
      </c>
      <c r="T80" s="9"/>
      <c r="U80" s="9">
        <v>1.1975080627703513E-2</v>
      </c>
    </row>
    <row r="81" spans="1:21">
      <c r="F81" s="9"/>
      <c r="G81" s="9"/>
      <c r="H81" s="9"/>
      <c r="I81" s="9"/>
      <c r="J81" s="9"/>
      <c r="K81" s="9"/>
      <c r="L81" s="9"/>
      <c r="M81" s="9"/>
      <c r="N81" s="9"/>
      <c r="O81" s="9"/>
      <c r="P81" s="9"/>
      <c r="Q81" s="9"/>
      <c r="R81" s="9"/>
      <c r="S81" s="9"/>
      <c r="T81" s="9"/>
      <c r="U81" s="9"/>
    </row>
    <row r="82" spans="1:21" ht="18">
      <c r="A82" s="8" t="s">
        <v>469</v>
      </c>
      <c r="F82" s="9"/>
      <c r="G82" s="9">
        <v>9.5500913538189292E-4</v>
      </c>
      <c r="H82" s="9">
        <v>1.3433906219402271E-2</v>
      </c>
      <c r="I82" s="9"/>
      <c r="J82" s="9">
        <v>9.6892820739058298E-3</v>
      </c>
      <c r="K82" s="9"/>
      <c r="L82" s="9"/>
      <c r="M82" s="9">
        <v>6.6197738176707694E-3</v>
      </c>
      <c r="N82" s="76">
        <v>8.3735289360716419E-3</v>
      </c>
      <c r="O82" s="9"/>
      <c r="P82" s="9"/>
      <c r="Q82" s="9">
        <v>5.0855927383416334E-3</v>
      </c>
      <c r="R82" s="9">
        <v>1.5659714561285818E-2</v>
      </c>
      <c r="S82" s="9">
        <v>2.1148398828345377E-2</v>
      </c>
      <c r="T82" s="9"/>
      <c r="U82" s="9">
        <v>4.4575876749115258E-3</v>
      </c>
    </row>
    <row r="83" spans="1:21" ht="18">
      <c r="A83" s="8" t="s">
        <v>470</v>
      </c>
      <c r="F83" s="9"/>
      <c r="G83" s="9">
        <v>5.8240636978227345E-3</v>
      </c>
      <c r="H83" s="9">
        <v>2.2362422999359699E-2</v>
      </c>
      <c r="I83" s="9"/>
      <c r="J83" s="9">
        <v>3.9111071534374568E-3</v>
      </c>
      <c r="K83" s="9"/>
      <c r="L83" s="9"/>
      <c r="M83" s="9">
        <v>4.2188850841334497E-3</v>
      </c>
      <c r="N83" s="76">
        <v>6.7610305779790825E-3</v>
      </c>
      <c r="O83" s="9"/>
      <c r="P83" s="9"/>
      <c r="Q83" s="9">
        <v>6.3905596130361423E-3</v>
      </c>
      <c r="R83" s="9">
        <v>6.8492655665841774E-3</v>
      </c>
      <c r="S83" s="9">
        <v>5.3574015910427698E-3</v>
      </c>
      <c r="T83" s="9"/>
      <c r="U83" s="9">
        <v>6.2795596500952629E-3</v>
      </c>
    </row>
    <row r="84" spans="1:21">
      <c r="A84" s="8" t="s">
        <v>98</v>
      </c>
      <c r="F84" s="9"/>
      <c r="G84" s="9">
        <v>0.97680206626058208</v>
      </c>
      <c r="H84" s="9">
        <v>1.4082076760266511</v>
      </c>
      <c r="I84" s="9"/>
      <c r="J84" s="9">
        <v>1.8043255801358153</v>
      </c>
      <c r="K84" s="9"/>
      <c r="L84" s="9"/>
      <c r="M84" s="9">
        <v>1.2842971197547044</v>
      </c>
      <c r="N84" s="76">
        <v>1.5631763852275278</v>
      </c>
      <c r="O84" s="9"/>
      <c r="P84" s="9"/>
      <c r="Q84" s="9">
        <v>1.249940979673434</v>
      </c>
      <c r="R84" s="9">
        <v>1.7753623641938217</v>
      </c>
      <c r="S84" s="9">
        <v>2.0222656767248135</v>
      </c>
      <c r="T84" s="9"/>
      <c r="U84" s="9">
        <v>2.2789530213520917</v>
      </c>
    </row>
    <row r="85" spans="1:21">
      <c r="A85" s="8" t="s">
        <v>58</v>
      </c>
      <c r="F85" s="9"/>
      <c r="G85" s="9">
        <v>1.037904859501495</v>
      </c>
      <c r="H85" s="9">
        <v>2.7713671707699983</v>
      </c>
      <c r="I85" s="9"/>
      <c r="J85" s="9">
        <v>0.75654585630323734</v>
      </c>
      <c r="K85" s="9"/>
      <c r="L85" s="9"/>
      <c r="M85" s="9">
        <v>0.9420087682601298</v>
      </c>
      <c r="N85" s="76">
        <v>1.2759437881071809</v>
      </c>
      <c r="O85" s="9"/>
      <c r="P85" s="9"/>
      <c r="Q85" s="9">
        <v>1.2204515583515236</v>
      </c>
      <c r="R85" s="9">
        <v>1.3694807323078488</v>
      </c>
      <c r="S85" s="9">
        <v>1.275577725681825</v>
      </c>
      <c r="T85" s="9"/>
      <c r="U85" s="9">
        <v>1.3258027954846929</v>
      </c>
    </row>
    <row r="87" spans="1:21">
      <c r="A87" s="16" t="s">
        <v>148</v>
      </c>
    </row>
    <row r="88" spans="1:21" ht="18">
      <c r="A88" s="38" t="s">
        <v>474</v>
      </c>
    </row>
    <row r="89" spans="1:21" ht="18">
      <c r="A89" s="38" t="s">
        <v>475</v>
      </c>
    </row>
    <row r="90" spans="1:21">
      <c r="A90" s="16" t="s">
        <v>114</v>
      </c>
    </row>
    <row r="91" spans="1:21">
      <c r="A91" s="16" t="s">
        <v>115</v>
      </c>
    </row>
    <row r="92" spans="1:21" ht="18">
      <c r="A92" s="38" t="s">
        <v>476</v>
      </c>
    </row>
    <row r="93" spans="1:21">
      <c r="A93" s="16" t="s">
        <v>147</v>
      </c>
    </row>
  </sheetData>
  <sortState xmlns:xlrd2="http://schemas.microsoft.com/office/spreadsheetml/2017/richdata2" ref="AE57:AW69">
    <sortCondition ref="AE57:AE69"/>
  </sortState>
  <mergeCells count="9">
    <mergeCell ref="B2:Z2"/>
    <mergeCell ref="A1:Z1"/>
    <mergeCell ref="G4:H4"/>
    <mergeCell ref="Y4:Z4"/>
    <mergeCell ref="W3:Z3"/>
    <mergeCell ref="J4:O4"/>
    <mergeCell ref="Q4:S4"/>
    <mergeCell ref="B3:U3"/>
    <mergeCell ref="D4:E4"/>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1B0A-AA74-914A-A96F-59AE1C290B30}">
  <dimension ref="A1:BB137"/>
  <sheetViews>
    <sheetView topLeftCell="AF1" zoomScale="92" zoomScaleNormal="92" workbookViewId="0">
      <pane ySplit="2" topLeftCell="A3" activePane="bottomLeft" state="frozen"/>
      <selection pane="bottomLeft" activeCell="C5" sqref="C5"/>
    </sheetView>
  </sheetViews>
  <sheetFormatPr baseColWidth="10" defaultRowHeight="16"/>
  <cols>
    <col min="1" max="1" width="10" style="62" customWidth="1"/>
    <col min="2" max="2" width="13.1640625" style="62" bestFit="1" customWidth="1"/>
    <col min="3" max="3" width="7.1640625" style="8" customWidth="1"/>
    <col min="4" max="4" width="8.33203125" style="62" bestFit="1" customWidth="1"/>
    <col min="5" max="5" width="8.5" style="62" bestFit="1" customWidth="1"/>
    <col min="6" max="6" width="9.1640625" style="62" bestFit="1" customWidth="1"/>
    <col min="7" max="7" width="8.33203125" style="62" bestFit="1" customWidth="1"/>
    <col min="8" max="8" width="9" style="62" bestFit="1" customWidth="1"/>
    <col min="9" max="9" width="8.6640625" style="62" bestFit="1" customWidth="1"/>
    <col min="10" max="10" width="9.1640625" style="62" bestFit="1" customWidth="1"/>
    <col min="11" max="11" width="9.6640625" style="62" bestFit="1" customWidth="1"/>
    <col min="12" max="12" width="9" style="62" bestFit="1" customWidth="1"/>
    <col min="13" max="14" width="6.1640625" style="62" bestFit="1" customWidth="1"/>
    <col min="15" max="15" width="6.5" style="62" bestFit="1" customWidth="1"/>
    <col min="16" max="16" width="8.1640625" style="62" bestFit="1" customWidth="1"/>
    <col min="17" max="17" width="8.33203125" style="8" customWidth="1"/>
    <col min="18" max="18" width="10.6640625" style="62" bestFit="1" customWidth="1"/>
    <col min="19" max="19" width="12.1640625" style="62" bestFit="1" customWidth="1"/>
    <col min="20" max="20" width="13.33203125" style="62" bestFit="1" customWidth="1"/>
    <col min="21" max="21" width="8.33203125" style="8" customWidth="1"/>
    <col min="22" max="22" width="7.1640625" style="62" bestFit="1" customWidth="1"/>
    <col min="23" max="23" width="10.33203125" style="8" customWidth="1"/>
    <col min="24" max="35" width="6.1640625" style="62" bestFit="1" customWidth="1"/>
    <col min="36" max="36" width="8.1640625" style="62" bestFit="1" customWidth="1"/>
    <col min="37" max="37" width="10.83203125" style="62"/>
    <col min="38" max="49" width="6.1640625" style="62" bestFit="1" customWidth="1"/>
    <col min="50" max="50" width="8.1640625" style="62" bestFit="1" customWidth="1"/>
    <col min="51" max="51" width="10.83203125" style="62"/>
    <col min="52" max="53" width="6.1640625" style="62" bestFit="1" customWidth="1"/>
    <col min="54" max="16384" width="10.83203125" style="62"/>
  </cols>
  <sheetData>
    <row r="1" spans="1:53" s="86" customFormat="1" ht="18">
      <c r="A1" s="11" t="s">
        <v>539</v>
      </c>
      <c r="C1" s="67"/>
      <c r="Q1" s="67"/>
      <c r="R1" s="197" t="s">
        <v>483</v>
      </c>
      <c r="S1" s="197"/>
      <c r="T1" s="197"/>
      <c r="U1" s="67"/>
      <c r="W1" s="67"/>
      <c r="X1" s="197" t="s">
        <v>299</v>
      </c>
      <c r="Y1" s="197"/>
      <c r="Z1" s="197"/>
      <c r="AA1" s="197"/>
      <c r="AB1" s="197"/>
      <c r="AC1" s="197"/>
      <c r="AD1" s="197"/>
      <c r="AE1" s="197"/>
      <c r="AF1" s="197"/>
      <c r="AG1" s="197"/>
      <c r="AH1" s="197"/>
      <c r="AI1" s="197"/>
      <c r="AJ1" s="197"/>
      <c r="AL1" s="197" t="s">
        <v>300</v>
      </c>
      <c r="AM1" s="197"/>
      <c r="AN1" s="197"/>
      <c r="AO1" s="197"/>
      <c r="AP1" s="197"/>
      <c r="AQ1" s="197"/>
      <c r="AR1" s="197"/>
      <c r="AS1" s="197"/>
      <c r="AT1" s="197"/>
      <c r="AU1" s="197"/>
      <c r="AV1" s="197"/>
      <c r="AW1" s="197"/>
      <c r="AX1" s="197"/>
    </row>
    <row r="2" spans="1:53" s="86" customFormat="1" ht="19" thickBot="1">
      <c r="A2" s="123" t="s">
        <v>277</v>
      </c>
      <c r="B2" s="123" t="s">
        <v>51</v>
      </c>
      <c r="C2" s="124"/>
      <c r="D2" s="123" t="s">
        <v>478</v>
      </c>
      <c r="E2" s="123" t="s">
        <v>479</v>
      </c>
      <c r="F2" s="123" t="s">
        <v>477</v>
      </c>
      <c r="G2" s="123" t="s">
        <v>278</v>
      </c>
      <c r="H2" s="123" t="s">
        <v>279</v>
      </c>
      <c r="I2" s="123" t="s">
        <v>280</v>
      </c>
      <c r="J2" s="123" t="s">
        <v>480</v>
      </c>
      <c r="K2" s="123" t="s">
        <v>482</v>
      </c>
      <c r="L2" s="123" t="s">
        <v>281</v>
      </c>
      <c r="M2" s="123" t="s">
        <v>97</v>
      </c>
      <c r="N2" s="123" t="s">
        <v>55</v>
      </c>
      <c r="O2" s="123" t="s">
        <v>481</v>
      </c>
      <c r="P2" s="123" t="s">
        <v>282</v>
      </c>
      <c r="Q2" s="124"/>
      <c r="R2" s="123" t="s">
        <v>283</v>
      </c>
      <c r="S2" s="123" t="s">
        <v>284</v>
      </c>
      <c r="T2" s="123" t="s">
        <v>285</v>
      </c>
      <c r="U2" s="124"/>
      <c r="V2" s="123" t="s">
        <v>98</v>
      </c>
      <c r="W2" s="124"/>
      <c r="X2" s="123" t="s">
        <v>8</v>
      </c>
      <c r="Y2" s="123" t="s">
        <v>13</v>
      </c>
      <c r="Z2" s="123" t="s">
        <v>16</v>
      </c>
      <c r="AA2" s="123" t="s">
        <v>19</v>
      </c>
      <c r="AB2" s="123" t="s">
        <v>11</v>
      </c>
      <c r="AC2" s="123" t="s">
        <v>22</v>
      </c>
      <c r="AD2" s="123" t="s">
        <v>24</v>
      </c>
      <c r="AE2" s="123" t="s">
        <v>28</v>
      </c>
      <c r="AF2" s="123" t="s">
        <v>31</v>
      </c>
      <c r="AG2" s="123" t="s">
        <v>33</v>
      </c>
      <c r="AH2" s="123" t="s">
        <v>35</v>
      </c>
      <c r="AI2" s="123" t="s">
        <v>37</v>
      </c>
      <c r="AJ2" s="123" t="s">
        <v>282</v>
      </c>
      <c r="AK2" s="123"/>
      <c r="AL2" s="123" t="s">
        <v>8</v>
      </c>
      <c r="AM2" s="123" t="s">
        <v>13</v>
      </c>
      <c r="AN2" s="123" t="s">
        <v>16</v>
      </c>
      <c r="AO2" s="123" t="s">
        <v>28</v>
      </c>
      <c r="AP2" s="123" t="s">
        <v>19</v>
      </c>
      <c r="AQ2" s="123" t="s">
        <v>31</v>
      </c>
      <c r="AR2" s="123" t="s">
        <v>11</v>
      </c>
      <c r="AS2" s="123" t="s">
        <v>22</v>
      </c>
      <c r="AT2" s="123" t="s">
        <v>24</v>
      </c>
      <c r="AU2" s="123" t="s">
        <v>33</v>
      </c>
      <c r="AV2" s="123" t="s">
        <v>35</v>
      </c>
      <c r="AW2" s="123" t="s">
        <v>37</v>
      </c>
      <c r="AX2" s="123" t="s">
        <v>282</v>
      </c>
      <c r="AY2" s="123"/>
      <c r="AZ2" s="123" t="s">
        <v>484</v>
      </c>
      <c r="BA2" s="123" t="s">
        <v>485</v>
      </c>
    </row>
    <row r="3" spans="1:53" ht="17" thickTop="1">
      <c r="C3" s="16"/>
      <c r="Q3" s="16"/>
      <c r="U3" s="16"/>
      <c r="W3" s="16"/>
    </row>
    <row r="4" spans="1:53">
      <c r="B4" s="118" t="s">
        <v>298</v>
      </c>
      <c r="C4" s="11"/>
      <c r="D4" s="119"/>
      <c r="E4" s="119"/>
      <c r="F4" s="119"/>
      <c r="G4" s="119"/>
      <c r="H4" s="119"/>
      <c r="I4" s="119"/>
      <c r="J4" s="119"/>
      <c r="K4" s="119"/>
      <c r="L4" s="119"/>
      <c r="M4" s="119"/>
      <c r="N4" s="119"/>
      <c r="O4" s="119"/>
      <c r="P4" s="119"/>
      <c r="Q4" s="11"/>
      <c r="R4" s="119"/>
      <c r="S4" s="119"/>
      <c r="T4" s="119"/>
      <c r="U4" s="11"/>
      <c r="V4" s="119"/>
      <c r="W4" s="11"/>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row>
    <row r="5" spans="1:53" ht="18" customHeight="1">
      <c r="A5" s="120">
        <v>43297</v>
      </c>
      <c r="B5" s="62" t="s">
        <v>286</v>
      </c>
      <c r="C5" s="16"/>
      <c r="D5" s="121">
        <v>5.3065666666666671E-2</v>
      </c>
      <c r="E5" s="121">
        <v>0.18601599999999999</v>
      </c>
      <c r="F5" s="121">
        <v>38.174961333333336</v>
      </c>
      <c r="G5" s="121">
        <v>12.300722333333333</v>
      </c>
      <c r="H5" s="121">
        <v>18.094310333333336</v>
      </c>
      <c r="I5" s="121"/>
      <c r="J5" s="121"/>
      <c r="K5" s="121">
        <v>29.511530666666669</v>
      </c>
      <c r="L5" s="121">
        <v>0.22182566666666667</v>
      </c>
      <c r="M5" s="121">
        <v>0.11140666666666665</v>
      </c>
      <c r="N5" s="121">
        <v>0.20885766666666669</v>
      </c>
      <c r="O5" s="121">
        <v>0.11900033333333333</v>
      </c>
      <c r="P5" s="121">
        <v>98.981696666666664</v>
      </c>
      <c r="Q5" s="16"/>
      <c r="R5" s="121">
        <v>0.22</v>
      </c>
      <c r="S5" s="121">
        <v>0.186122519682377</v>
      </c>
      <c r="T5" s="121">
        <v>3.387748031762302E-2</v>
      </c>
      <c r="U5" s="16"/>
      <c r="V5" s="121">
        <v>34.149790835746266</v>
      </c>
      <c r="W5" s="16"/>
      <c r="X5" s="121">
        <v>8.831031230931381E-4</v>
      </c>
      <c r="Y5" s="121">
        <v>2.328693039559339E-3</v>
      </c>
      <c r="Z5" s="121">
        <v>0.74882230940238015</v>
      </c>
      <c r="AA5" s="121">
        <v>0.1712000324750638</v>
      </c>
      <c r="AB5" s="121">
        <v>0.44887894649797405</v>
      </c>
      <c r="AC5" s="121">
        <v>0</v>
      </c>
      <c r="AD5" s="121">
        <v>0</v>
      </c>
      <c r="AE5" s="121">
        <v>0.38833516240103516</v>
      </c>
      <c r="AF5" s="121">
        <v>3.1273885050989232E-3</v>
      </c>
      <c r="AG5" s="121">
        <v>1.3684641526430005E-3</v>
      </c>
      <c r="AH5" s="121">
        <v>2.7963270406569374E-3</v>
      </c>
      <c r="AI5" s="121">
        <v>1.3085587566893924E-3</v>
      </c>
      <c r="AJ5" s="121">
        <v>1.7690489853941938</v>
      </c>
      <c r="AK5" s="121"/>
      <c r="AL5" s="121">
        <v>1.4977597760434749E-3</v>
      </c>
      <c r="AM5" s="121">
        <v>3.9489624053185507E-3</v>
      </c>
      <c r="AN5" s="121">
        <v>1.2698716111885346</v>
      </c>
      <c r="AO5" s="121">
        <v>0.65854991511793526</v>
      </c>
      <c r="AP5" s="121">
        <v>0.29032501995452198</v>
      </c>
      <c r="AQ5" s="121">
        <v>5.3036561316903664E-3</v>
      </c>
      <c r="AR5" s="121">
        <v>0.76122128931380173</v>
      </c>
      <c r="AS5" s="121">
        <v>0</v>
      </c>
      <c r="AT5" s="121">
        <v>0</v>
      </c>
      <c r="AU5" s="121">
        <v>2.3202047215497971E-3</v>
      </c>
      <c r="AV5" s="121">
        <v>4.7425640258748659E-3</v>
      </c>
      <c r="AW5" s="121">
        <v>2.2190173647292305E-3</v>
      </c>
      <c r="AX5" s="121">
        <v>3</v>
      </c>
      <c r="AY5" s="121"/>
      <c r="AZ5" s="121">
        <v>5.4027977236618042E-2</v>
      </c>
      <c r="BA5" s="121">
        <v>0.23629704271790394</v>
      </c>
    </row>
    <row r="6" spans="1:53">
      <c r="A6" s="120">
        <v>43297</v>
      </c>
      <c r="B6" s="62" t="s">
        <v>288</v>
      </c>
      <c r="C6" s="9"/>
      <c r="D6" s="121">
        <v>3.1384666666666665E-2</v>
      </c>
      <c r="E6" s="121">
        <v>0.10650866666666665</v>
      </c>
      <c r="F6" s="121">
        <v>22.161858333333338</v>
      </c>
      <c r="G6" s="121">
        <v>15.253182333333333</v>
      </c>
      <c r="H6" s="121">
        <v>14.796941333333331</v>
      </c>
      <c r="I6" s="121"/>
      <c r="J6" s="121"/>
      <c r="K6" s="121">
        <v>44.540954666666664</v>
      </c>
      <c r="L6" s="121">
        <v>0.31414600000000004</v>
      </c>
      <c r="M6" s="121">
        <v>0.13817566666666667</v>
      </c>
      <c r="N6" s="121">
        <v>0.12176633333333335</v>
      </c>
      <c r="O6" s="121">
        <v>0.13023499999999999</v>
      </c>
      <c r="P6" s="121">
        <v>97.595152999999982</v>
      </c>
      <c r="Q6" s="9"/>
      <c r="R6" s="121">
        <v>0.20000000000000004</v>
      </c>
      <c r="S6" s="121">
        <v>0.21351364982349197</v>
      </c>
      <c r="T6" s="121">
        <v>-1.3513649823491949E-2</v>
      </c>
      <c r="U6" s="9"/>
      <c r="V6" s="121">
        <v>57.41499873221759</v>
      </c>
      <c r="W6" s="9"/>
      <c r="X6" s="121">
        <v>5.2229433627336763E-4</v>
      </c>
      <c r="Y6" s="121">
        <v>1.3333583708896679E-3</v>
      </c>
      <c r="Z6" s="121">
        <v>0.43471671897476138</v>
      </c>
      <c r="AA6" s="121">
        <v>0.21229202969148689</v>
      </c>
      <c r="AB6" s="121">
        <v>0.36707867361283381</v>
      </c>
      <c r="AC6" s="121">
        <v>0</v>
      </c>
      <c r="AD6" s="121">
        <v>0</v>
      </c>
      <c r="AE6" s="121">
        <v>0.58610375243985346</v>
      </c>
      <c r="AF6" s="121">
        <v>4.428958127731566E-3</v>
      </c>
      <c r="AG6" s="121">
        <v>1.6972812512795314E-3</v>
      </c>
      <c r="AH6" s="121">
        <v>1.630289641629848E-3</v>
      </c>
      <c r="AI6" s="121">
        <v>1.4320980866505389E-3</v>
      </c>
      <c r="AJ6" s="121">
        <v>1.6112354545333902</v>
      </c>
      <c r="AK6" s="121"/>
      <c r="AL6" s="121">
        <v>9.7240719193965753E-4</v>
      </c>
      <c r="AM6" s="121">
        <v>2.4828434036687215E-3</v>
      </c>
      <c r="AN6" s="121">
        <v>0.80941107244514521</v>
      </c>
      <c r="AO6" s="121">
        <v>1.0912828671572194</v>
      </c>
      <c r="AP6" s="121">
        <v>0.3952669846501593</v>
      </c>
      <c r="AQ6" s="121">
        <v>8.2463393078346606E-3</v>
      </c>
      <c r="AR6" s="121">
        <v>0.68347531409897611</v>
      </c>
      <c r="AS6" s="121">
        <v>0</v>
      </c>
      <c r="AT6" s="121">
        <v>0</v>
      </c>
      <c r="AU6" s="121">
        <v>3.1603690303035107E-3</v>
      </c>
      <c r="AV6" s="121">
        <v>3.0355424440290219E-3</v>
      </c>
      <c r="AW6" s="121">
        <v>2.6662602707243411E-3</v>
      </c>
      <c r="AX6" s="121">
        <v>3</v>
      </c>
      <c r="AY6" s="121"/>
      <c r="AZ6" s="121">
        <v>8.4396778394246155E-2</v>
      </c>
      <c r="BA6" s="121">
        <v>0.31087020625591316</v>
      </c>
    </row>
    <row r="7" spans="1:53">
      <c r="A7" s="120">
        <v>43297</v>
      </c>
      <c r="B7" s="62" t="s">
        <v>289</v>
      </c>
      <c r="C7" s="9"/>
      <c r="D7" s="121">
        <v>2.8292999999999999E-2</v>
      </c>
      <c r="E7" s="121">
        <v>5.884233333333333E-2</v>
      </c>
      <c r="F7" s="121">
        <v>49.15455</v>
      </c>
      <c r="G7" s="121">
        <v>16.480409666666667</v>
      </c>
      <c r="H7" s="121">
        <v>17.964215666666668</v>
      </c>
      <c r="I7" s="121">
        <v>1.73735E-2</v>
      </c>
      <c r="J7" s="121"/>
      <c r="K7" s="121">
        <v>14.08473</v>
      </c>
      <c r="L7" s="121">
        <v>0.16828399999999999</v>
      </c>
      <c r="M7" s="121">
        <v>0.21905966666666665</v>
      </c>
      <c r="N7" s="121">
        <v>0.38778633333333334</v>
      </c>
      <c r="O7" s="121">
        <v>5.7661999999999998E-2</v>
      </c>
      <c r="P7" s="121">
        <v>98.605983999999992</v>
      </c>
      <c r="Q7" s="9"/>
      <c r="R7" s="121">
        <v>0.32</v>
      </c>
      <c r="S7" s="121">
        <v>0.30864425807460982</v>
      </c>
      <c r="T7" s="121">
        <v>1.1355741925390165E-2</v>
      </c>
      <c r="U7" s="9"/>
      <c r="V7" s="121">
        <v>16.122909501475078</v>
      </c>
      <c r="W7" s="9"/>
      <c r="X7" s="121">
        <v>4.7084373439840231E-4</v>
      </c>
      <c r="Y7" s="121">
        <v>7.3663411784343185E-4</v>
      </c>
      <c r="Z7" s="121">
        <v>0.96419282071400547</v>
      </c>
      <c r="AA7" s="121">
        <v>0.22937243794943171</v>
      </c>
      <c r="AB7" s="121">
        <v>0.44565159182998421</v>
      </c>
      <c r="AC7" s="121">
        <v>0</v>
      </c>
      <c r="AD7" s="121">
        <v>0</v>
      </c>
      <c r="AE7" s="121">
        <v>0.18533758799921049</v>
      </c>
      <c r="AF7" s="121">
        <v>2.3725363033977155E-3</v>
      </c>
      <c r="AG7" s="121">
        <v>2.6908201285673343E-3</v>
      </c>
      <c r="AH7" s="121">
        <v>5.1919444816352035E-3</v>
      </c>
      <c r="AI7" s="121">
        <v>6.3406641741807794E-4</v>
      </c>
      <c r="AJ7" s="121">
        <v>1.8364943357644261</v>
      </c>
      <c r="AK7" s="121"/>
      <c r="AL7" s="121">
        <v>5.1323647471212565E-4</v>
      </c>
      <c r="AM7" s="121">
        <v>1.2035415474811919E-3</v>
      </c>
      <c r="AN7" s="121">
        <v>1.5750539464987918</v>
      </c>
      <c r="AO7" s="121">
        <v>0.30275829704192686</v>
      </c>
      <c r="AP7" s="121">
        <v>0.37469026830728153</v>
      </c>
      <c r="AQ7" s="121">
        <v>3.8753368650988346E-3</v>
      </c>
      <c r="AR7" s="121">
        <v>0.72799273471558745</v>
      </c>
      <c r="AS7" s="121">
        <v>0</v>
      </c>
      <c r="AT7" s="121">
        <v>0</v>
      </c>
      <c r="AU7" s="121">
        <v>4.3958943201195455E-3</v>
      </c>
      <c r="AV7" s="121">
        <v>8.4809185759977274E-3</v>
      </c>
      <c r="AW7" s="121">
        <v>1.0358256530027853E-3</v>
      </c>
      <c r="AX7" s="121">
        <v>3</v>
      </c>
      <c r="AY7" s="121"/>
      <c r="AZ7" s="121">
        <v>0.11564672345588682</v>
      </c>
      <c r="BA7" s="121">
        <v>0.25904354485139475</v>
      </c>
    </row>
    <row r="8" spans="1:53">
      <c r="A8" s="120">
        <v>43297</v>
      </c>
      <c r="B8" s="62" t="s">
        <v>290</v>
      </c>
      <c r="C8" s="9"/>
      <c r="D8" s="121">
        <v>1.5056E-2</v>
      </c>
      <c r="E8" s="121">
        <v>4.229666666666667E-2</v>
      </c>
      <c r="F8" s="121">
        <v>54.368947333333331</v>
      </c>
      <c r="G8" s="121">
        <v>10.437377666666666</v>
      </c>
      <c r="H8" s="121">
        <v>19.741546666666665</v>
      </c>
      <c r="I8" s="121"/>
      <c r="J8" s="121"/>
      <c r="K8" s="121">
        <v>13.641408666666669</v>
      </c>
      <c r="L8" s="121">
        <v>0.13146566666666668</v>
      </c>
      <c r="M8" s="121">
        <v>0.17517366666666667</v>
      </c>
      <c r="N8" s="121">
        <v>0.29845499999999997</v>
      </c>
      <c r="O8" s="121">
        <v>7.7432666666666664E-2</v>
      </c>
      <c r="P8" s="121">
        <v>98.919122666666681</v>
      </c>
      <c r="Q8" s="9"/>
      <c r="R8" s="121">
        <v>5.000000000000001E-2</v>
      </c>
      <c r="S8" s="121">
        <v>7.2592915039574435E-2</v>
      </c>
      <c r="T8" s="121">
        <v>-2.2592915039574443E-2</v>
      </c>
      <c r="U8" s="9"/>
      <c r="V8" s="121">
        <v>14.406630605160567</v>
      </c>
      <c r="W8" s="9"/>
      <c r="X8" s="121">
        <v>2.5055749708770178E-4</v>
      </c>
      <c r="Y8" s="121">
        <v>5.2950258721415463E-4</v>
      </c>
      <c r="Z8" s="121">
        <v>1.0664760167385905</v>
      </c>
      <c r="AA8" s="121">
        <v>0.14526621665506845</v>
      </c>
      <c r="AB8" s="121">
        <v>0.48974315719837924</v>
      </c>
      <c r="AC8" s="121">
        <v>0</v>
      </c>
      <c r="AD8" s="121">
        <v>0</v>
      </c>
      <c r="AE8" s="121">
        <v>0.17950402877382285</v>
      </c>
      <c r="AF8" s="121">
        <v>1.8534564594200852E-3</v>
      </c>
      <c r="AG8" s="121">
        <v>2.1517463047127706E-3</v>
      </c>
      <c r="AH8" s="121">
        <v>3.9959164546793415E-3</v>
      </c>
      <c r="AI8" s="121">
        <v>8.514698335899128E-4</v>
      </c>
      <c r="AJ8" s="121">
        <v>1.8904550301711731</v>
      </c>
      <c r="AK8" s="121"/>
      <c r="AL8" s="121">
        <v>1.3240196108321904E-4</v>
      </c>
      <c r="AM8" s="121">
        <v>8.4015506761862715E-4</v>
      </c>
      <c r="AN8" s="121">
        <v>1.6924117645368906</v>
      </c>
      <c r="AO8" s="121">
        <v>0.28485804512081386</v>
      </c>
      <c r="AP8" s="121">
        <v>0.23052531865220896</v>
      </c>
      <c r="AQ8" s="121">
        <v>2.9411242681329033E-3</v>
      </c>
      <c r="AR8" s="121">
        <v>0.77718375392761052</v>
      </c>
      <c r="AS8" s="121">
        <v>0</v>
      </c>
      <c r="AT8" s="121">
        <v>0</v>
      </c>
      <c r="AU8" s="121">
        <v>3.4147988665419507E-3</v>
      </c>
      <c r="AV8" s="121">
        <v>6.3414273038270965E-3</v>
      </c>
      <c r="AW8" s="121">
        <v>1.3512102952722754E-3</v>
      </c>
      <c r="AX8" s="121">
        <v>3</v>
      </c>
      <c r="AY8" s="121"/>
      <c r="AZ8" s="121">
        <v>1.6731445399074712E-2</v>
      </c>
      <c r="BA8" s="121">
        <v>0.21379387325313426</v>
      </c>
    </row>
    <row r="9" spans="1:53">
      <c r="A9" s="120">
        <v>43297</v>
      </c>
      <c r="B9" s="62" t="s">
        <v>291</v>
      </c>
      <c r="C9" s="9"/>
      <c r="D9" s="121">
        <v>1.98155E-2</v>
      </c>
      <c r="E9" s="121">
        <v>6.2754333333333329E-2</v>
      </c>
      <c r="F9" s="121">
        <v>54.034037333333337</v>
      </c>
      <c r="G9" s="121">
        <v>10.610198</v>
      </c>
      <c r="H9" s="121">
        <v>19.674196999999996</v>
      </c>
      <c r="I9" s="121">
        <v>9.2820000000000003E-3</v>
      </c>
      <c r="J9" s="121"/>
      <c r="K9" s="121">
        <v>13.714210333333332</v>
      </c>
      <c r="L9" s="121">
        <v>0.15401533333333334</v>
      </c>
      <c r="M9" s="121">
        <v>0.19972833333333331</v>
      </c>
      <c r="N9" s="121">
        <v>0.29026133333333332</v>
      </c>
      <c r="O9" s="121">
        <v>7.6386666666666658E-2</v>
      </c>
      <c r="P9" s="121">
        <v>98.832093</v>
      </c>
      <c r="Q9" s="9"/>
      <c r="R9" s="121">
        <v>5.8000000000000003E-2</v>
      </c>
      <c r="S9" s="121">
        <v>8.6377847345207412E-2</v>
      </c>
      <c r="T9" s="121">
        <v>-2.8377847345207412E-2</v>
      </c>
      <c r="U9" s="9"/>
      <c r="V9" s="121">
        <v>14.548978356292531</v>
      </c>
      <c r="W9" s="9"/>
      <c r="X9" s="121">
        <v>3.2976368780163087E-4</v>
      </c>
      <c r="Y9" s="121">
        <v>7.8560757803371737E-4</v>
      </c>
      <c r="Z9" s="121">
        <v>1.0599065777429058</v>
      </c>
      <c r="AA9" s="121">
        <v>0.14767151009046628</v>
      </c>
      <c r="AB9" s="121">
        <v>0.4880723641776234</v>
      </c>
      <c r="AC9" s="121">
        <v>0</v>
      </c>
      <c r="AD9" s="121">
        <v>0</v>
      </c>
      <c r="AE9" s="121">
        <v>0.1804620084654692</v>
      </c>
      <c r="AF9" s="121">
        <v>2.1713708350956339E-3</v>
      </c>
      <c r="AG9" s="121">
        <v>2.453363632641363E-3</v>
      </c>
      <c r="AH9" s="121">
        <v>3.8862141295130988E-3</v>
      </c>
      <c r="AI9" s="121">
        <v>8.3996774430027121E-4</v>
      </c>
      <c r="AJ9" s="121">
        <v>1.8864688268545831</v>
      </c>
      <c r="AK9" s="121"/>
      <c r="AL9" s="121">
        <v>3.4875617845310573E-4</v>
      </c>
      <c r="AM9" s="121">
        <v>1.2496372373770176E-3</v>
      </c>
      <c r="AN9" s="121">
        <v>1.6855362750293914</v>
      </c>
      <c r="AO9" s="121">
        <v>0.28698238775548546</v>
      </c>
      <c r="AP9" s="121">
        <v>0.23483562281974354</v>
      </c>
      <c r="AQ9" s="121">
        <v>3.4529497959412971E-3</v>
      </c>
      <c r="AR9" s="121">
        <v>0.77617719106288341</v>
      </c>
      <c r="AS9" s="121">
        <v>0</v>
      </c>
      <c r="AT9" s="121">
        <v>0</v>
      </c>
      <c r="AU9" s="121">
        <v>3.9008772810542741E-3</v>
      </c>
      <c r="AV9" s="121">
        <v>6.1804829680673886E-3</v>
      </c>
      <c r="AW9" s="121">
        <v>1.3358198716031768E-3</v>
      </c>
      <c r="AX9" s="121">
        <v>3</v>
      </c>
      <c r="AY9" s="121"/>
      <c r="AZ9" s="121">
        <v>2.0277090768653434E-2</v>
      </c>
      <c r="BA9" s="121">
        <v>0.2145585320510901</v>
      </c>
    </row>
    <row r="10" spans="1:53">
      <c r="A10" s="120">
        <v>43297</v>
      </c>
      <c r="B10" s="62" t="s">
        <v>292</v>
      </c>
      <c r="C10" s="9"/>
      <c r="D10" s="121">
        <v>3.4000666666666672E-2</v>
      </c>
      <c r="E10" s="121">
        <v>0.10503499999999999</v>
      </c>
      <c r="F10" s="121">
        <v>62.088824999999993</v>
      </c>
      <c r="G10" s="121">
        <v>10.944760333333335</v>
      </c>
      <c r="H10" s="121">
        <v>21.429098666666665</v>
      </c>
      <c r="I10" s="121"/>
      <c r="J10" s="121"/>
      <c r="K10" s="121">
        <v>3.792621</v>
      </c>
      <c r="L10" s="121">
        <v>9.6640999999999991E-2</v>
      </c>
      <c r="M10" s="121">
        <v>0.13398133333333331</v>
      </c>
      <c r="N10" s="121">
        <v>0.35678666666666664</v>
      </c>
      <c r="O10" s="121">
        <v>5.7977000000000001E-2</v>
      </c>
      <c r="P10" s="121">
        <v>99.039726666666652</v>
      </c>
      <c r="Q10" s="9"/>
      <c r="R10" s="121">
        <v>0.22</v>
      </c>
      <c r="S10" s="121">
        <v>0.22678597111273971</v>
      </c>
      <c r="T10" s="121">
        <v>-6.785971112739736E-3</v>
      </c>
      <c r="U10" s="9"/>
      <c r="V10" s="121">
        <v>3.9363996447053169</v>
      </c>
      <c r="W10" s="9"/>
      <c r="X10" s="121">
        <v>5.658290342264381E-4</v>
      </c>
      <c r="Y10" s="121">
        <v>1.3149098647971958E-3</v>
      </c>
      <c r="Z10" s="121">
        <v>1.2179055511965478</v>
      </c>
      <c r="AA10" s="121">
        <v>0.15232790999768037</v>
      </c>
      <c r="AB10" s="121">
        <v>0.53160750847597782</v>
      </c>
      <c r="AC10" s="121">
        <v>0</v>
      </c>
      <c r="AD10" s="121">
        <v>0</v>
      </c>
      <c r="AE10" s="121">
        <v>4.9906191196789261E-2</v>
      </c>
      <c r="AF10" s="121">
        <v>1.3624841392922598E-3</v>
      </c>
      <c r="AG10" s="121">
        <v>1.6457601441264384E-3</v>
      </c>
      <c r="AH10" s="121">
        <v>4.7769000758691484E-3</v>
      </c>
      <c r="AI10" s="121">
        <v>6.3753023971849568E-4</v>
      </c>
      <c r="AJ10" s="121">
        <v>1.9620505743650252</v>
      </c>
      <c r="AK10" s="121"/>
      <c r="AL10" s="121">
        <v>8.6536774074702418E-4</v>
      </c>
      <c r="AM10" s="121">
        <v>2.0102329694807208E-3</v>
      </c>
      <c r="AN10" s="121">
        <v>1.8621961847006896</v>
      </c>
      <c r="AO10" s="121">
        <v>7.6307351634426604E-2</v>
      </c>
      <c r="AP10" s="121">
        <v>0.2329102852357017</v>
      </c>
      <c r="AQ10" s="121">
        <v>2.0840494299285851E-3</v>
      </c>
      <c r="AR10" s="121">
        <v>0.81283044702497431</v>
      </c>
      <c r="AS10" s="121">
        <v>0</v>
      </c>
      <c r="AT10" s="121">
        <v>0</v>
      </c>
      <c r="AU10" s="121">
        <v>2.5176279783596552E-3</v>
      </c>
      <c r="AV10" s="121">
        <v>7.3037816727364964E-3</v>
      </c>
      <c r="AW10" s="121">
        <v>9.7467161295505323E-4</v>
      </c>
      <c r="AX10" s="121">
        <v>3</v>
      </c>
      <c r="AY10" s="121"/>
      <c r="AZ10" s="121">
        <v>5.2821247405563376E-2</v>
      </c>
      <c r="BA10" s="121">
        <v>0.18008903783013833</v>
      </c>
    </row>
    <row r="11" spans="1:53">
      <c r="A11" s="120">
        <v>43297</v>
      </c>
      <c r="B11" s="62" t="s">
        <v>293</v>
      </c>
      <c r="C11" s="9"/>
      <c r="D11" s="121">
        <v>1.9085666666666664E-2</v>
      </c>
      <c r="E11" s="121">
        <v>0.14924400000000002</v>
      </c>
      <c r="F11" s="121">
        <v>56.498630333333331</v>
      </c>
      <c r="G11" s="121">
        <v>11.763381000000001</v>
      </c>
      <c r="H11" s="121">
        <v>20.372834666666666</v>
      </c>
      <c r="I11" s="121"/>
      <c r="J11" s="121"/>
      <c r="K11" s="121">
        <v>9.4185766666666666</v>
      </c>
      <c r="L11" s="121">
        <v>0.127108</v>
      </c>
      <c r="M11" s="121">
        <v>0.12935466666666665</v>
      </c>
      <c r="N11" s="121">
        <v>0.34527366666666665</v>
      </c>
      <c r="O11" s="121">
        <v>7.4385666666666669E-2</v>
      </c>
      <c r="P11" s="121">
        <v>98.897874333333334</v>
      </c>
      <c r="Q11" s="9"/>
      <c r="R11" s="121">
        <v>0.22</v>
      </c>
      <c r="S11" s="121">
        <v>0.21902083295107175</v>
      </c>
      <c r="T11" s="121">
        <v>9.7916704892826267E-4</v>
      </c>
      <c r="U11" s="9"/>
      <c r="V11" s="121">
        <v>10.05833098063877</v>
      </c>
      <c r="W11" s="9"/>
      <c r="X11" s="121">
        <v>3.1761801741831693E-4</v>
      </c>
      <c r="Y11" s="121">
        <v>1.86835252879319E-3</v>
      </c>
      <c r="Z11" s="121">
        <v>1.1082508892376095</v>
      </c>
      <c r="AA11" s="121">
        <v>0.16372137787056371</v>
      </c>
      <c r="AB11" s="121">
        <v>0.5054039857768956</v>
      </c>
      <c r="AC11" s="121">
        <v>0</v>
      </c>
      <c r="AD11" s="121">
        <v>0</v>
      </c>
      <c r="AE11" s="121">
        <v>0.12393679408733031</v>
      </c>
      <c r="AF11" s="121">
        <v>1.7920203017059071E-3</v>
      </c>
      <c r="AG11" s="121">
        <v>1.5889284690660443E-3</v>
      </c>
      <c r="AH11" s="121">
        <v>4.6227562815191678E-3</v>
      </c>
      <c r="AI11" s="121">
        <v>8.1796422549666444E-4</v>
      </c>
      <c r="AJ11" s="121">
        <v>1.9123206867963984</v>
      </c>
      <c r="AK11" s="121"/>
      <c r="AL11" s="121">
        <v>4.9826107384995377E-4</v>
      </c>
      <c r="AM11" s="121">
        <v>2.9305815143021688E-3</v>
      </c>
      <c r="AN11" s="121">
        <v>1.7385959616648534</v>
      </c>
      <c r="AO11" s="121">
        <v>0.19442839696074973</v>
      </c>
      <c r="AP11" s="121">
        <v>0.25684357823792037</v>
      </c>
      <c r="AQ11" s="121">
        <v>2.8114740748651219E-3</v>
      </c>
      <c r="AR11" s="121">
        <v>0.79286395099378459</v>
      </c>
      <c r="AS11" s="121">
        <v>0</v>
      </c>
      <c r="AT11" s="121">
        <v>0</v>
      </c>
      <c r="AU11" s="121">
        <v>2.4926358612276534E-3</v>
      </c>
      <c r="AV11" s="121">
        <v>7.2519566444472243E-3</v>
      </c>
      <c r="AW11" s="121">
        <v>1.2832029739999577E-3</v>
      </c>
      <c r="AX11" s="121">
        <v>3</v>
      </c>
      <c r="AY11" s="121"/>
      <c r="AZ11" s="121">
        <v>5.6268347276092236E-2</v>
      </c>
      <c r="BA11" s="121">
        <v>0.20057523096182814</v>
      </c>
    </row>
    <row r="12" spans="1:53">
      <c r="A12" s="120">
        <v>43297</v>
      </c>
      <c r="B12" s="62" t="s">
        <v>294</v>
      </c>
      <c r="C12" s="9"/>
      <c r="D12" s="121">
        <v>6.1937999999999993E-2</v>
      </c>
      <c r="E12" s="121">
        <v>0.21897233333333332</v>
      </c>
      <c r="F12" s="121">
        <v>48.390145666666662</v>
      </c>
      <c r="G12" s="121">
        <v>12.921785333333332</v>
      </c>
      <c r="H12" s="121">
        <v>19.209550666666669</v>
      </c>
      <c r="I12" s="121">
        <v>1.2963000000000001E-2</v>
      </c>
      <c r="J12" s="121">
        <v>1.5495999999999999E-2</v>
      </c>
      <c r="K12" s="121">
        <v>17.278238999999999</v>
      </c>
      <c r="L12" s="121">
        <v>0.15953533333333333</v>
      </c>
      <c r="M12" s="121">
        <v>0.12681266666666666</v>
      </c>
      <c r="N12" s="121">
        <v>0.33420366666666662</v>
      </c>
      <c r="O12" s="121">
        <v>7.7079999999999996E-2</v>
      </c>
      <c r="P12" s="121">
        <v>98.79207000000001</v>
      </c>
      <c r="Q12" s="9"/>
      <c r="R12" s="121">
        <v>0.28999999999999998</v>
      </c>
      <c r="S12" s="121">
        <v>0.24418732057847081</v>
      </c>
      <c r="T12" s="121">
        <v>4.5812679421529189E-2</v>
      </c>
      <c r="U12" s="9"/>
      <c r="V12" s="121">
        <v>19.3241743724064</v>
      </c>
      <c r="W12" s="9"/>
      <c r="X12" s="121">
        <v>1.0307538691962054E-3</v>
      </c>
      <c r="Y12" s="121">
        <v>2.7412660657653147E-3</v>
      </c>
      <c r="Z12" s="121">
        <v>0.94919862037400293</v>
      </c>
      <c r="AA12" s="121">
        <v>0.17984391556483414</v>
      </c>
      <c r="AB12" s="121">
        <v>0.47654553874142064</v>
      </c>
      <c r="AC12" s="121">
        <v>0</v>
      </c>
      <c r="AD12" s="121">
        <v>0</v>
      </c>
      <c r="AE12" s="121">
        <v>0.22736020790841502</v>
      </c>
      <c r="AF12" s="121">
        <v>2.2491940410733586E-3</v>
      </c>
      <c r="AG12" s="121">
        <v>1.5577038037915079E-3</v>
      </c>
      <c r="AH12" s="121">
        <v>4.4745436693890304E-3</v>
      </c>
      <c r="AI12" s="121">
        <v>8.475918187816142E-4</v>
      </c>
      <c r="AJ12" s="121">
        <v>1.8458493358566699</v>
      </c>
      <c r="AK12" s="121"/>
      <c r="AL12" s="121">
        <v>1.6749973592433435E-3</v>
      </c>
      <c r="AM12" s="121">
        <v>4.4554848639648606E-3</v>
      </c>
      <c r="AN12" s="121">
        <v>1.5427100763466994</v>
      </c>
      <c r="AO12" s="121">
        <v>0.36952099562470675</v>
      </c>
      <c r="AP12" s="121">
        <v>0.29229250627723569</v>
      </c>
      <c r="AQ12" s="121">
        <v>3.6549531017147133E-3</v>
      </c>
      <c r="AR12" s="121">
        <v>0.77451009725515585</v>
      </c>
      <c r="AS12" s="121">
        <v>0</v>
      </c>
      <c r="AT12" s="121">
        <v>0</v>
      </c>
      <c r="AU12" s="121">
        <v>2.5311616853127502E-3</v>
      </c>
      <c r="AV12" s="121">
        <v>7.2722608024507543E-3</v>
      </c>
      <c r="AW12" s="121">
        <v>1.377466683515529E-3</v>
      </c>
      <c r="AX12" s="121">
        <v>3</v>
      </c>
      <c r="AY12" s="121"/>
      <c r="AZ12" s="121">
        <v>7.1375563531630881E-2</v>
      </c>
      <c r="BA12" s="121">
        <v>0.22091694274560481</v>
      </c>
    </row>
    <row r="13" spans="1:53">
      <c r="A13" s="120">
        <v>43297</v>
      </c>
      <c r="B13" s="62" t="s">
        <v>295</v>
      </c>
      <c r="C13" s="9"/>
      <c r="D13" s="121">
        <v>5.4110999999999999E-2</v>
      </c>
      <c r="E13" s="121">
        <v>0.14337766666666665</v>
      </c>
      <c r="F13" s="121">
        <v>62.126775000000002</v>
      </c>
      <c r="G13" s="121">
        <v>10.311628333333333</v>
      </c>
      <c r="H13" s="121">
        <v>21.548541666666665</v>
      </c>
      <c r="I13" s="121"/>
      <c r="J13" s="121"/>
      <c r="K13" s="121">
        <v>4.1366483333333335</v>
      </c>
      <c r="L13" s="121">
        <v>8.1479999999999997E-2</v>
      </c>
      <c r="M13" s="121">
        <v>0.12582433333333334</v>
      </c>
      <c r="N13" s="121">
        <v>0.50382799999999994</v>
      </c>
      <c r="O13" s="121">
        <v>6.327466666666666E-2</v>
      </c>
      <c r="P13" s="121">
        <v>99.095489000000001</v>
      </c>
      <c r="Q13" s="9"/>
      <c r="R13" s="121">
        <v>0.16</v>
      </c>
      <c r="S13" s="121">
        <v>0.20047000390224448</v>
      </c>
      <c r="T13" s="121">
        <v>-4.0470003902244485E-2</v>
      </c>
      <c r="U13" s="9"/>
      <c r="V13" s="121">
        <v>4.2757223402491027</v>
      </c>
      <c r="W13" s="9"/>
      <c r="X13" s="121">
        <v>9.0049925112331509E-4</v>
      </c>
      <c r="Y13" s="121">
        <v>1.7949132031380404E-3</v>
      </c>
      <c r="Z13" s="121">
        <v>1.218649960768929</v>
      </c>
      <c r="AA13" s="121">
        <v>0.14351605196010206</v>
      </c>
      <c r="AB13" s="121">
        <v>0.53457061936657568</v>
      </c>
      <c r="AC13" s="121">
        <v>0</v>
      </c>
      <c r="AD13" s="121">
        <v>0</v>
      </c>
      <c r="AE13" s="121">
        <v>5.4433164462574291E-2</v>
      </c>
      <c r="AF13" s="121">
        <v>1.1487381925842381E-3</v>
      </c>
      <c r="AG13" s="121">
        <v>1.5455636080743563E-3</v>
      </c>
      <c r="AH13" s="121">
        <v>6.7455884321863703E-3</v>
      </c>
      <c r="AI13" s="121">
        <v>6.9578476651271915E-4</v>
      </c>
      <c r="AJ13" s="121">
        <v>1.9640008840118002</v>
      </c>
      <c r="AK13" s="121"/>
      <c r="AL13" s="121">
        <v>1.3753827745256924E-3</v>
      </c>
      <c r="AM13" s="121">
        <v>2.7417849937316648E-3</v>
      </c>
      <c r="AN13" s="121">
        <v>1.8614794525952043</v>
      </c>
      <c r="AO13" s="121">
        <v>8.3146543804064207E-2</v>
      </c>
      <c r="AP13" s="121">
        <v>0.21922014586245953</v>
      </c>
      <c r="AQ13" s="121">
        <v>1.7547227768426523E-3</v>
      </c>
      <c r="AR13" s="121">
        <v>0.81655457624899397</v>
      </c>
      <c r="AS13" s="121">
        <v>0</v>
      </c>
      <c r="AT13" s="121">
        <v>0</v>
      </c>
      <c r="AU13" s="121">
        <v>2.3609174857738683E-3</v>
      </c>
      <c r="AV13" s="121">
        <v>1.0303687043437723E-2</v>
      </c>
      <c r="AW13" s="121">
        <v>1.062786414966606E-3</v>
      </c>
      <c r="AX13" s="121">
        <v>3</v>
      </c>
      <c r="AY13" s="121"/>
      <c r="AZ13" s="121">
        <v>4.3951308819316935E-2</v>
      </c>
      <c r="BA13" s="121">
        <v>0.17526883704314258</v>
      </c>
    </row>
    <row r="14" spans="1:53" ht="17" customHeight="1">
      <c r="A14" s="120">
        <v>43297</v>
      </c>
      <c r="B14" s="62" t="s">
        <v>297</v>
      </c>
      <c r="C14" s="9"/>
      <c r="D14" s="121">
        <v>2.0800666666666665E-2</v>
      </c>
      <c r="E14" s="121">
        <v>8.2838000000000009E-2</v>
      </c>
      <c r="F14" s="121">
        <v>58.494923666666665</v>
      </c>
      <c r="G14" s="121">
        <v>10.730872</v>
      </c>
      <c r="H14" s="121">
        <v>20.66542766666667</v>
      </c>
      <c r="I14" s="121"/>
      <c r="J14" s="121"/>
      <c r="K14" s="121">
        <v>8.208539</v>
      </c>
      <c r="L14" s="121">
        <v>0.12055633333333333</v>
      </c>
      <c r="M14" s="121">
        <v>0.11833933333333334</v>
      </c>
      <c r="N14" s="121">
        <v>0.36311866666666665</v>
      </c>
      <c r="O14" s="121">
        <v>5.0069000000000002E-2</v>
      </c>
      <c r="P14" s="121">
        <v>98.855484333333337</v>
      </c>
      <c r="Q14" s="9"/>
      <c r="R14" s="121">
        <v>0.14000000000000001</v>
      </c>
      <c r="S14" s="121">
        <v>0.16785518600666163</v>
      </c>
      <c r="T14" s="121">
        <v>-2.7855186006661637E-2</v>
      </c>
      <c r="U14" s="9"/>
      <c r="V14" s="121">
        <v>8.6037615905575269</v>
      </c>
      <c r="W14" s="9"/>
      <c r="X14" s="121">
        <v>3.4615853996782599E-4</v>
      </c>
      <c r="Y14" s="121">
        <v>1.0370305458187283E-3</v>
      </c>
      <c r="Z14" s="121">
        <v>1.1474092519942463</v>
      </c>
      <c r="AA14" s="121">
        <v>0.1493510368823939</v>
      </c>
      <c r="AB14" s="121">
        <v>0.51266255685107087</v>
      </c>
      <c r="AC14" s="121">
        <v>0</v>
      </c>
      <c r="AD14" s="121">
        <v>0</v>
      </c>
      <c r="AE14" s="121">
        <v>0.1080141983025199</v>
      </c>
      <c r="AF14" s="121">
        <v>1.6996522392969593E-3</v>
      </c>
      <c r="AG14" s="121">
        <v>1.4536215862097203E-3</v>
      </c>
      <c r="AH14" s="121">
        <v>4.8616771544606604E-3</v>
      </c>
      <c r="AI14" s="121">
        <v>5.5057180558610067E-4</v>
      </c>
      <c r="AJ14" s="121">
        <v>1.9273857559015708</v>
      </c>
      <c r="AK14" s="121"/>
      <c r="AL14" s="121">
        <v>5.3890826386229047E-4</v>
      </c>
      <c r="AM14" s="121">
        <v>1.6141670176351628E-3</v>
      </c>
      <c r="AN14" s="121">
        <v>1.7859565824765029</v>
      </c>
      <c r="AO14" s="121">
        <v>0.16812507361310705</v>
      </c>
      <c r="AP14" s="121">
        <v>0.23246661978136948</v>
      </c>
      <c r="AQ14" s="121">
        <v>2.645525477609793E-3</v>
      </c>
      <c r="AR14" s="121">
        <v>0.79796619027095639</v>
      </c>
      <c r="AS14" s="121">
        <v>0</v>
      </c>
      <c r="AT14" s="121">
        <v>0</v>
      </c>
      <c r="AU14" s="121">
        <v>2.2624598797918545E-3</v>
      </c>
      <c r="AV14" s="121">
        <v>7.5674955487409637E-3</v>
      </c>
      <c r="AW14" s="121">
        <v>8.5697767042411529E-4</v>
      </c>
      <c r="AX14" s="121">
        <v>3</v>
      </c>
      <c r="AY14" s="121"/>
      <c r="AZ14" s="121">
        <v>3.9041260336122541E-2</v>
      </c>
      <c r="BA14" s="121">
        <v>0.19342535944524694</v>
      </c>
    </row>
    <row r="15" spans="1:53" ht="17" customHeight="1">
      <c r="C15" s="9"/>
      <c r="D15" s="121"/>
      <c r="E15" s="121"/>
      <c r="F15" s="121"/>
      <c r="G15" s="121"/>
      <c r="H15" s="121"/>
      <c r="I15" s="121"/>
      <c r="J15" s="121"/>
      <c r="K15" s="121"/>
      <c r="L15" s="121"/>
      <c r="M15" s="121"/>
      <c r="N15" s="121"/>
      <c r="O15" s="121"/>
      <c r="P15" s="121"/>
      <c r="Q15" s="9"/>
      <c r="R15" s="121"/>
      <c r="S15" s="121"/>
      <c r="T15" s="121"/>
      <c r="U15" s="9"/>
      <c r="V15" s="121"/>
      <c r="W15" s="9"/>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row>
    <row r="16" spans="1:53">
      <c r="B16" s="118" t="s">
        <v>287</v>
      </c>
      <c r="C16" s="9"/>
      <c r="D16" s="121"/>
      <c r="E16" s="121"/>
      <c r="F16" s="121"/>
      <c r="G16" s="121"/>
      <c r="H16" s="121"/>
      <c r="I16" s="121"/>
      <c r="J16" s="121"/>
      <c r="K16" s="121"/>
      <c r="L16" s="121"/>
      <c r="M16" s="121"/>
      <c r="N16" s="121"/>
      <c r="O16" s="121"/>
      <c r="P16" s="121"/>
      <c r="Q16" s="9"/>
      <c r="R16" s="121"/>
      <c r="S16" s="121"/>
      <c r="T16" s="121"/>
      <c r="U16" s="9"/>
      <c r="V16" s="121"/>
      <c r="W16" s="9"/>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row>
    <row r="17" spans="1:53">
      <c r="A17" s="120">
        <v>43297</v>
      </c>
      <c r="B17" s="62" t="s">
        <v>286</v>
      </c>
      <c r="C17" s="9"/>
      <c r="D17" s="121">
        <v>1.8073093518635189E-2</v>
      </c>
      <c r="E17" s="121">
        <v>1.8145277843009188E-2</v>
      </c>
      <c r="F17" s="121">
        <v>0.32875112693546188</v>
      </c>
      <c r="G17" s="121">
        <v>0.11581846506206779</v>
      </c>
      <c r="H17" s="121">
        <v>0.22258734595060137</v>
      </c>
      <c r="I17" s="121"/>
      <c r="J17" s="121"/>
      <c r="K17" s="121">
        <v>8.3500695573950498E-2</v>
      </c>
      <c r="L17" s="121">
        <v>1.1874727168795625E-2</v>
      </c>
      <c r="M17" s="121">
        <v>6.4893760634851111E-2</v>
      </c>
      <c r="N17" s="121">
        <v>3.1869007034003E-2</v>
      </c>
      <c r="O17" s="121">
        <v>7.9160910387219164E-3</v>
      </c>
      <c r="P17" s="121">
        <v>0.4570741038402289</v>
      </c>
      <c r="Q17" s="9"/>
      <c r="R17" s="121">
        <v>0</v>
      </c>
      <c r="S17" s="121">
        <v>2.5527703813315421E-2</v>
      </c>
      <c r="T17" s="121">
        <v>2.5527703813315424E-2</v>
      </c>
      <c r="U17" s="9"/>
      <c r="V17" s="121">
        <v>0.15572625276075755</v>
      </c>
      <c r="W17" s="9"/>
      <c r="X17" s="121">
        <v>3.0076707469853877E-4</v>
      </c>
      <c r="Y17" s="121">
        <v>2.2715670809976432E-4</v>
      </c>
      <c r="Z17" s="121">
        <v>6.4486294024217669E-3</v>
      </c>
      <c r="AA17" s="121">
        <v>1.6119480175653023E-3</v>
      </c>
      <c r="AB17" s="121">
        <v>5.5218890089457169E-3</v>
      </c>
      <c r="AC17" s="121">
        <v>0</v>
      </c>
      <c r="AD17" s="121">
        <v>0</v>
      </c>
      <c r="AE17" s="121">
        <v>1.0987656500289901E-3</v>
      </c>
      <c r="AF17" s="121">
        <v>1.674147352149392E-4</v>
      </c>
      <c r="AG17" s="121">
        <v>7.9712271999571272E-4</v>
      </c>
      <c r="AH17" s="121">
        <v>4.2668371982866512E-4</v>
      </c>
      <c r="AI17" s="121">
        <v>8.7047405308136441E-5</v>
      </c>
      <c r="AJ17" s="121">
        <v>8.1192604870156705E-3</v>
      </c>
      <c r="AK17" s="121"/>
      <c r="AL17" s="121">
        <v>5.1345123288233597E-4</v>
      </c>
      <c r="AM17" s="121">
        <v>3.7914793977458485E-4</v>
      </c>
      <c r="AN17" s="121">
        <v>8.3614289694917202E-3</v>
      </c>
      <c r="AO17" s="121">
        <v>1.1681003150778462E-3</v>
      </c>
      <c r="AP17" s="121">
        <v>1.9749517951967144E-3</v>
      </c>
      <c r="AQ17" s="121">
        <v>2.9912050690234399E-4</v>
      </c>
      <c r="AR17" s="121">
        <v>8.9662615224844512E-3</v>
      </c>
      <c r="AS17" s="121">
        <v>0</v>
      </c>
      <c r="AT17" s="121">
        <v>0</v>
      </c>
      <c r="AU17" s="121">
        <v>1.34779769085413E-3</v>
      </c>
      <c r="AV17" s="121">
        <v>7.4140581288840448E-4</v>
      </c>
      <c r="AW17" s="121">
        <v>1.4071293294928494E-4</v>
      </c>
      <c r="AX17" s="121">
        <v>1.4043333874306805E-15</v>
      </c>
      <c r="AY17" s="121"/>
      <c r="AZ17" s="121">
        <v>7.0545775965878228E-3</v>
      </c>
      <c r="BA17" s="121">
        <v>8.956206526418568E-3</v>
      </c>
    </row>
    <row r="18" spans="1:53">
      <c r="A18" s="120">
        <v>43297</v>
      </c>
      <c r="B18" s="62" t="s">
        <v>288</v>
      </c>
      <c r="C18" s="9"/>
      <c r="D18" s="121">
        <v>7.6332887626064097E-3</v>
      </c>
      <c r="E18" s="121">
        <v>1.5568315044773901E-2</v>
      </c>
      <c r="F18" s="121">
        <v>0.11233813436822473</v>
      </c>
      <c r="G18" s="121">
        <v>0.36500536692127433</v>
      </c>
      <c r="H18" s="121">
        <v>0.11203224743498376</v>
      </c>
      <c r="I18" s="121"/>
      <c r="J18" s="121"/>
      <c r="K18" s="121">
        <v>0.10834735622678356</v>
      </c>
      <c r="L18" s="121">
        <v>2.619303143967875E-2</v>
      </c>
      <c r="M18" s="121">
        <v>2.501566559844717E-2</v>
      </c>
      <c r="N18" s="121">
        <v>3.7317386421523747E-2</v>
      </c>
      <c r="O18" s="121">
        <v>1.4815308704174881E-2</v>
      </c>
      <c r="P18" s="121">
        <v>0.46893251984906481</v>
      </c>
      <c r="Q18" s="9"/>
      <c r="R18" s="121">
        <v>6.7986997775525911E-17</v>
      </c>
      <c r="S18" s="121">
        <v>7.4175864231001446E-3</v>
      </c>
      <c r="T18" s="121">
        <v>7.4175864231001342E-3</v>
      </c>
      <c r="U18" s="9"/>
      <c r="V18" s="121">
        <v>0.14136844513004787</v>
      </c>
      <c r="W18" s="9"/>
      <c r="X18" s="121">
        <v>1.2703093297730748E-4</v>
      </c>
      <c r="Y18" s="121">
        <v>1.9489628248339885E-4</v>
      </c>
      <c r="Z18" s="121">
        <v>2.2035726631664445E-3</v>
      </c>
      <c r="AA18" s="121">
        <v>5.0801025319592939E-3</v>
      </c>
      <c r="AB18" s="121">
        <v>2.7792668676502891E-3</v>
      </c>
      <c r="AC18" s="121">
        <v>0</v>
      </c>
      <c r="AD18" s="121">
        <v>0</v>
      </c>
      <c r="AE18" s="121">
        <v>1.4257169054119219E-3</v>
      </c>
      <c r="AF18" s="121">
        <v>3.6928001465781385E-4</v>
      </c>
      <c r="AG18" s="121">
        <v>3.0728000980772852E-4</v>
      </c>
      <c r="AH18" s="121">
        <v>4.9963029082238412E-4</v>
      </c>
      <c r="AI18" s="121">
        <v>1.6291300532411354E-4</v>
      </c>
      <c r="AJ18" s="121">
        <v>6.5923510157041461E-3</v>
      </c>
      <c r="AK18" s="121"/>
      <c r="AL18" s="121">
        <v>2.3461171876531384E-4</v>
      </c>
      <c r="AM18" s="121">
        <v>3.724421231556304E-4</v>
      </c>
      <c r="AN18" s="121">
        <v>3.983573406359661E-3</v>
      </c>
      <c r="AO18" s="121">
        <v>2.5544020756206199E-3</v>
      </c>
      <c r="AP18" s="121">
        <v>7.9826863821739688E-3</v>
      </c>
      <c r="AQ18" s="121">
        <v>6.8277074687227537E-4</v>
      </c>
      <c r="AR18" s="121">
        <v>6.124284562905806E-3</v>
      </c>
      <c r="AS18" s="121">
        <v>0</v>
      </c>
      <c r="AT18" s="121">
        <v>0</v>
      </c>
      <c r="AU18" s="121">
        <v>5.7757749904596299E-4</v>
      </c>
      <c r="AV18" s="121">
        <v>9.3101769669506125E-4</v>
      </c>
      <c r="AW18" s="121">
        <v>2.9253218867249698E-4</v>
      </c>
      <c r="AX18" s="121"/>
      <c r="AY18" s="121"/>
      <c r="AZ18" s="121">
        <v>3.6728267503540442E-3</v>
      </c>
      <c r="BA18" s="121">
        <v>6.412956189785401E-3</v>
      </c>
    </row>
    <row r="19" spans="1:53">
      <c r="A19" s="120">
        <v>43297</v>
      </c>
      <c r="B19" s="62" t="s">
        <v>289</v>
      </c>
      <c r="C19" s="9"/>
      <c r="D19" s="121">
        <v>3.5505245696938928E-2</v>
      </c>
      <c r="E19" s="121">
        <v>2.5445859807311188E-2</v>
      </c>
      <c r="F19" s="121">
        <v>0.16017466711062395</v>
      </c>
      <c r="G19" s="121">
        <v>9.4250640683943149E-2</v>
      </c>
      <c r="H19" s="121">
        <v>6.2311982999525166E-2</v>
      </c>
      <c r="I19" s="121">
        <v>2.0391545355857653E-2</v>
      </c>
      <c r="J19" s="121"/>
      <c r="K19" s="121">
        <v>0.109559182308012</v>
      </c>
      <c r="L19" s="121">
        <v>5.2718906020516099E-2</v>
      </c>
      <c r="M19" s="121">
        <v>7.5720706344654248E-2</v>
      </c>
      <c r="N19" s="121">
        <v>6.2258262145142906E-2</v>
      </c>
      <c r="O19" s="121">
        <v>8.0883271447191075E-3</v>
      </c>
      <c r="P19" s="121">
        <v>0.21055182494579178</v>
      </c>
      <c r="Q19" s="9"/>
      <c r="R19" s="121">
        <v>0</v>
      </c>
      <c r="S19" s="121">
        <v>1.1151085247761944E-2</v>
      </c>
      <c r="T19" s="121">
        <v>1.1151085247761943E-2</v>
      </c>
      <c r="U19" s="9"/>
      <c r="V19" s="121">
        <v>0.12958778499628446</v>
      </c>
      <c r="W19" s="9"/>
      <c r="X19" s="121">
        <v>5.9086779325909331E-4</v>
      </c>
      <c r="Y19" s="121">
        <v>3.1855107420269361E-4</v>
      </c>
      <c r="Z19" s="121">
        <v>3.1419118695689948E-3</v>
      </c>
      <c r="AA19" s="121">
        <v>1.3117695293520353E-3</v>
      </c>
      <c r="AB19" s="121">
        <v>1.5458194740641082E-3</v>
      </c>
      <c r="AC19" s="121">
        <v>0</v>
      </c>
      <c r="AD19" s="121">
        <v>0</v>
      </c>
      <c r="AE19" s="121">
        <v>1.4416630345155648E-3</v>
      </c>
      <c r="AF19" s="121">
        <v>7.4325258734690583E-4</v>
      </c>
      <c r="AG19" s="121">
        <v>9.3011554286517699E-4</v>
      </c>
      <c r="AH19" s="121">
        <v>8.3355552477095839E-4</v>
      </c>
      <c r="AI19" s="121">
        <v>8.8941358530010044E-5</v>
      </c>
      <c r="AJ19" s="121">
        <v>4.7304303397279887E-3</v>
      </c>
      <c r="AK19" s="121"/>
      <c r="AL19" s="121">
        <v>1.1218475677437698E-3</v>
      </c>
      <c r="AM19" s="121">
        <v>5.2372156663111843E-4</v>
      </c>
      <c r="AN19" s="121">
        <v>1.2437595863019283E-3</v>
      </c>
      <c r="AO19" s="121">
        <v>2.6794558436336107E-3</v>
      </c>
      <c r="AP19" s="121">
        <v>1.3425097912766303E-3</v>
      </c>
      <c r="AQ19" s="121">
        <v>1.2083827011287254E-3</v>
      </c>
      <c r="AR19" s="121">
        <v>1.308430349057144E-3</v>
      </c>
      <c r="AS19" s="121">
        <v>0</v>
      </c>
      <c r="AT19" s="121">
        <v>0</v>
      </c>
      <c r="AU19" s="121">
        <v>1.5237232691864772E-3</v>
      </c>
      <c r="AV19" s="121">
        <v>1.3469658070456615E-3</v>
      </c>
      <c r="AW19" s="121">
        <v>1.473911442451725E-4</v>
      </c>
      <c r="AX19" s="121">
        <v>8.8817841970012523E-16</v>
      </c>
      <c r="AY19" s="121"/>
      <c r="AZ19" s="121">
        <v>4.3127422720262648E-3</v>
      </c>
      <c r="BA19" s="121">
        <v>4.0044058859112046E-3</v>
      </c>
    </row>
    <row r="20" spans="1:53">
      <c r="A20" s="120">
        <v>43297</v>
      </c>
      <c r="B20" s="62" t="s">
        <v>290</v>
      </c>
      <c r="C20" s="9"/>
      <c r="D20" s="121"/>
      <c r="E20" s="121">
        <v>2.2744983124489918E-2</v>
      </c>
      <c r="F20" s="121">
        <v>0.10035731222653073</v>
      </c>
      <c r="G20" s="121">
        <v>8.662965617693022E-2</v>
      </c>
      <c r="H20" s="121">
        <v>2.8782150880943123E-2</v>
      </c>
      <c r="I20" s="121"/>
      <c r="J20" s="121"/>
      <c r="K20" s="121">
        <v>8.648762534220289E-2</v>
      </c>
      <c r="L20" s="121">
        <v>2.5016429907829252E-2</v>
      </c>
      <c r="M20" s="121">
        <v>4.5552921765055952E-2</v>
      </c>
      <c r="N20" s="121">
        <v>4.6240575818214016E-2</v>
      </c>
      <c r="O20" s="121">
        <v>9.292929211682032E-4</v>
      </c>
      <c r="P20" s="121">
        <v>0.25046337286183679</v>
      </c>
      <c r="Q20" s="9"/>
      <c r="R20" s="121">
        <v>1.6996749443881478E-17</v>
      </c>
      <c r="S20" s="121">
        <v>1.4299749094369202E-2</v>
      </c>
      <c r="T20" s="121">
        <v>1.4299749094369192E-2</v>
      </c>
      <c r="U20" s="9"/>
      <c r="V20" s="121">
        <v>5.5485107838379004E-2</v>
      </c>
      <c r="W20" s="9"/>
      <c r="X20" s="121"/>
      <c r="Y20" s="121">
        <v>2.8473939815335463E-4</v>
      </c>
      <c r="Z20" s="121">
        <v>1.9685624210774035E-3</v>
      </c>
      <c r="AA20" s="121">
        <v>1.2057015473476774E-3</v>
      </c>
      <c r="AB20" s="121">
        <v>7.1402011612360682E-4</v>
      </c>
      <c r="AC20" s="121">
        <v>0</v>
      </c>
      <c r="AD20" s="121">
        <v>0</v>
      </c>
      <c r="AE20" s="121">
        <v>1.1380699433147267E-3</v>
      </c>
      <c r="AF20" s="121">
        <v>3.5269180752614174E-4</v>
      </c>
      <c r="AG20" s="121">
        <v>5.5954946278167562E-4</v>
      </c>
      <c r="AH20" s="121">
        <v>6.1909995740010713E-4</v>
      </c>
      <c r="AI20" s="121">
        <v>1.0218747758612302E-5</v>
      </c>
      <c r="AJ20" s="121">
        <v>3.8469214673605583E-3</v>
      </c>
      <c r="AK20" s="121"/>
      <c r="AL20" s="121">
        <v>4.5865384723578511E-4</v>
      </c>
      <c r="AM20" s="121">
        <v>4.5022433100299887E-4</v>
      </c>
      <c r="AN20" s="121">
        <v>9.6857757375680073E-4</v>
      </c>
      <c r="AO20" s="121">
        <v>1.2435451800536688E-3</v>
      </c>
      <c r="AP20" s="121">
        <v>1.4559262568667338E-3</v>
      </c>
      <c r="AQ20" s="121">
        <v>5.5423507806393773E-4</v>
      </c>
      <c r="AR20" s="121">
        <v>2.4512798352208454E-3</v>
      </c>
      <c r="AS20" s="121">
        <v>0</v>
      </c>
      <c r="AT20" s="121">
        <v>0</v>
      </c>
      <c r="AU20" s="121">
        <v>8.9096973930561393E-4</v>
      </c>
      <c r="AV20" s="121">
        <v>9.9065297345378423E-4</v>
      </c>
      <c r="AW20" s="121">
        <v>1.3906643442438367E-5</v>
      </c>
      <c r="AX20" s="121">
        <v>8.8817841970012523E-16</v>
      </c>
      <c r="AY20" s="121"/>
      <c r="AZ20" s="121">
        <v>3.209443718646648E-3</v>
      </c>
      <c r="BA20" s="121">
        <v>4.5379449895832169E-3</v>
      </c>
    </row>
    <row r="21" spans="1:53">
      <c r="A21" s="120">
        <v>43297</v>
      </c>
      <c r="B21" s="62" t="s">
        <v>291</v>
      </c>
      <c r="C21" s="9"/>
      <c r="D21" s="121">
        <v>1.765433500588454E-2</v>
      </c>
      <c r="E21" s="121">
        <v>7.9384686390597241E-3</v>
      </c>
      <c r="F21" s="121">
        <v>0.23475402248381771</v>
      </c>
      <c r="G21" s="121">
        <v>8.9312990113420615E-2</v>
      </c>
      <c r="H21" s="121">
        <v>8.1485285291272719E-2</v>
      </c>
      <c r="I21" s="121"/>
      <c r="J21" s="121"/>
      <c r="K21" s="121">
        <v>9.4048027285708241E-2</v>
      </c>
      <c r="L21" s="121">
        <v>4.029816662496355E-3</v>
      </c>
      <c r="M21" s="121">
        <v>3.9806770986018612E-2</v>
      </c>
      <c r="N21" s="121">
        <v>1.3626727425663612E-2</v>
      </c>
      <c r="O21" s="121">
        <v>5.5618788492139346E-3</v>
      </c>
      <c r="P21" s="121">
        <v>0.34653193469432497</v>
      </c>
      <c r="Q21" s="9"/>
      <c r="R21" s="121">
        <v>0</v>
      </c>
      <c r="S21" s="121">
        <v>2.0714440940898741E-2</v>
      </c>
      <c r="T21" s="121">
        <v>2.0714440940898731E-2</v>
      </c>
      <c r="U21" s="9"/>
      <c r="V21" s="121">
        <v>4.1204579062724206E-2</v>
      </c>
      <c r="W21" s="9"/>
      <c r="X21" s="121">
        <v>2.9379821943558879E-4</v>
      </c>
      <c r="Y21" s="121">
        <v>9.9379927880065573E-5</v>
      </c>
      <c r="Z21" s="121">
        <v>4.6048258627661934E-3</v>
      </c>
      <c r="AA21" s="121">
        <v>1.2430478791011982E-3</v>
      </c>
      <c r="AB21" s="121">
        <v>2.0214657725445969E-3</v>
      </c>
      <c r="AC21" s="121">
        <v>0</v>
      </c>
      <c r="AD21" s="121">
        <v>0</v>
      </c>
      <c r="AE21" s="121">
        <v>1.2375554613554484E-3</v>
      </c>
      <c r="AF21" s="121">
        <v>5.6813994959768112E-5</v>
      </c>
      <c r="AG21" s="121">
        <v>4.8896660098290902E-4</v>
      </c>
      <c r="AH21" s="121">
        <v>1.8244380004905084E-4</v>
      </c>
      <c r="AI21" s="121">
        <v>6.1159872984538569E-5</v>
      </c>
      <c r="AJ21" s="121">
        <v>5.4416269445774238E-3</v>
      </c>
      <c r="AK21" s="121"/>
      <c r="AL21" s="121">
        <v>4.4649084834208388E-4</v>
      </c>
      <c r="AM21" s="121">
        <v>1.6138691685064924E-4</v>
      </c>
      <c r="AN21" s="121">
        <v>2.8755965335391241E-3</v>
      </c>
      <c r="AO21" s="121">
        <v>1.4002606709250459E-3</v>
      </c>
      <c r="AP21" s="121">
        <v>1.3339057079815278E-3</v>
      </c>
      <c r="AQ21" s="121">
        <v>8.2372895965106702E-5</v>
      </c>
      <c r="AR21" s="121">
        <v>5.1260948379264716E-3</v>
      </c>
      <c r="AS21" s="121">
        <v>0</v>
      </c>
      <c r="AT21" s="121">
        <v>0</v>
      </c>
      <c r="AU21" s="121">
        <v>7.7311243434925259E-4</v>
      </c>
      <c r="AV21" s="121">
        <v>3.003636123429539E-4</v>
      </c>
      <c r="AW21" s="121">
        <v>9.8167839464345961E-5</v>
      </c>
      <c r="AX21" s="121">
        <v>4.4408920985006262E-16</v>
      </c>
      <c r="AY21" s="121"/>
      <c r="AZ21" s="121">
        <v>4.8208934811631915E-3</v>
      </c>
      <c r="BA21" s="121">
        <v>5.4809889007791622E-3</v>
      </c>
    </row>
    <row r="22" spans="1:53">
      <c r="A22" s="120">
        <v>43297</v>
      </c>
      <c r="B22" s="62" t="s">
        <v>292</v>
      </c>
      <c r="C22" s="36"/>
      <c r="D22" s="121">
        <v>3.5135343819768329E-2</v>
      </c>
      <c r="E22" s="121">
        <v>1.1844902363464211E-2</v>
      </c>
      <c r="F22" s="121">
        <v>0.41716300127888012</v>
      </c>
      <c r="G22" s="121">
        <v>0.13914553748264152</v>
      </c>
      <c r="H22" s="121">
        <v>0.26216813501516945</v>
      </c>
      <c r="I22" s="121"/>
      <c r="J22" s="121"/>
      <c r="K22" s="121">
        <v>3.9525163984479465E-2</v>
      </c>
      <c r="L22" s="121">
        <v>2.7271988779698535E-2</v>
      </c>
      <c r="M22" s="121">
        <v>5.009139033140677E-2</v>
      </c>
      <c r="N22" s="121">
        <v>1.1384488804216572E-2</v>
      </c>
      <c r="O22" s="121">
        <v>6.1310022019242525E-3</v>
      </c>
      <c r="P22" s="121">
        <v>0.75984698911645443</v>
      </c>
      <c r="Q22" s="36"/>
      <c r="R22" s="121">
        <v>0</v>
      </c>
      <c r="S22" s="121">
        <v>9.1588787795941606E-3</v>
      </c>
      <c r="T22" s="121">
        <v>9.1588787795941588E-3</v>
      </c>
      <c r="U22" s="36"/>
      <c r="V22" s="121">
        <v>2.7744172066986678E-2</v>
      </c>
      <c r="W22" s="36"/>
      <c r="X22" s="121">
        <v>5.8471199566930169E-4</v>
      </c>
      <c r="Y22" s="121">
        <v>1.4828370510095403E-4</v>
      </c>
      <c r="Z22" s="121">
        <v>8.1828756625908286E-3</v>
      </c>
      <c r="AA22" s="121">
        <v>1.936611516807827E-3</v>
      </c>
      <c r="AB22" s="121">
        <v>6.5037989336435148E-3</v>
      </c>
      <c r="AC22" s="121">
        <v>0</v>
      </c>
      <c r="AD22" s="121">
        <v>0</v>
      </c>
      <c r="AE22" s="121">
        <v>5.2010216441186134E-4</v>
      </c>
      <c r="AF22" s="121">
        <v>3.8449159424359898E-4</v>
      </c>
      <c r="AG22" s="121">
        <v>6.1529775618973832E-4</v>
      </c>
      <c r="AH22" s="121">
        <v>1.5242319994934503E-4</v>
      </c>
      <c r="AI22" s="121">
        <v>6.7418102066464178E-5</v>
      </c>
      <c r="AJ22" s="121">
        <v>1.5669089967929952E-2</v>
      </c>
      <c r="AK22" s="121"/>
      <c r="AL22" s="121">
        <v>8.9321589183003489E-4</v>
      </c>
      <c r="AM22" s="121">
        <v>2.1111255151424818E-4</v>
      </c>
      <c r="AN22" s="121">
        <v>2.9256457191231557E-3</v>
      </c>
      <c r="AO22" s="121">
        <v>6.349672111664995E-4</v>
      </c>
      <c r="AP22" s="121">
        <v>1.5776264827631976E-3</v>
      </c>
      <c r="AQ22" s="121">
        <v>6.0563769139073949E-4</v>
      </c>
      <c r="AR22" s="121">
        <v>4.0936968170888202E-3</v>
      </c>
      <c r="AS22" s="121">
        <v>0</v>
      </c>
      <c r="AT22" s="121">
        <v>0</v>
      </c>
      <c r="AU22" s="121">
        <v>9.6129494012474565E-4</v>
      </c>
      <c r="AV22" s="121">
        <v>1.9207242191947717E-4</v>
      </c>
      <c r="AW22" s="121">
        <v>9.5947278428639975E-5</v>
      </c>
      <c r="AX22" s="121">
        <v>8.8817841970012523E-16</v>
      </c>
      <c r="AY22" s="121"/>
      <c r="AZ22" s="121">
        <v>2.2281947972408603E-3</v>
      </c>
      <c r="BA22" s="121">
        <v>2.2412425515949824E-3</v>
      </c>
    </row>
    <row r="23" spans="1:53">
      <c r="A23" s="120">
        <v>43297</v>
      </c>
      <c r="B23" s="62" t="s">
        <v>293</v>
      </c>
      <c r="C23" s="67"/>
      <c r="D23" s="121">
        <v>1.0126802522678776E-2</v>
      </c>
      <c r="E23" s="121">
        <v>5.2295933952841836E-2</v>
      </c>
      <c r="F23" s="121">
        <v>0.31932396462735829</v>
      </c>
      <c r="G23" s="121">
        <v>0.22546170088065839</v>
      </c>
      <c r="H23" s="121">
        <v>0.1098114570768192</v>
      </c>
      <c r="I23" s="121"/>
      <c r="J23" s="121"/>
      <c r="K23" s="121">
        <v>0.13513407708395905</v>
      </c>
      <c r="L23" s="121">
        <v>2.0576433024214847E-2</v>
      </c>
      <c r="M23" s="121">
        <v>4.5154800778359754E-2</v>
      </c>
      <c r="N23" s="121">
        <v>2.0774596442129343E-2</v>
      </c>
      <c r="O23" s="121">
        <v>1.0405761737294071E-2</v>
      </c>
      <c r="P23" s="121">
        <v>0.27554073816647656</v>
      </c>
      <c r="Q23" s="67"/>
      <c r="R23" s="121">
        <v>0</v>
      </c>
      <c r="S23" s="121">
        <v>1.6631398530052847E-2</v>
      </c>
      <c r="T23" s="121">
        <v>1.6631398530052847E-2</v>
      </c>
      <c r="U23" s="67"/>
      <c r="V23" s="121">
        <v>0.16038507800641394</v>
      </c>
      <c r="W23" s="67"/>
      <c r="X23" s="121">
        <v>1.685272511678945E-4</v>
      </c>
      <c r="Y23" s="121">
        <v>6.5468119620483076E-4</v>
      </c>
      <c r="Z23" s="121">
        <v>6.2637105654640085E-3</v>
      </c>
      <c r="AA23" s="121">
        <v>3.1379499078727641E-3</v>
      </c>
      <c r="AB23" s="121">
        <v>2.724174077817425E-3</v>
      </c>
      <c r="AC23" s="121">
        <v>0</v>
      </c>
      <c r="AD23" s="121">
        <v>0</v>
      </c>
      <c r="AE23" s="121">
        <v>1.7781969482723668E-3</v>
      </c>
      <c r="AF23" s="121">
        <v>2.9009492491491388E-4</v>
      </c>
      <c r="AG23" s="121">
        <v>5.546591423456511E-4</v>
      </c>
      <c r="AH23" s="121">
        <v>2.7814428226173918E-4</v>
      </c>
      <c r="AI23" s="121">
        <v>1.1442447478880658E-4</v>
      </c>
      <c r="AJ23" s="121">
        <v>5.2880461738854367E-3</v>
      </c>
      <c r="AK23" s="121"/>
      <c r="AL23" s="121">
        <v>2.6439478873009517E-4</v>
      </c>
      <c r="AM23" s="121">
        <v>1.0185956365593503E-3</v>
      </c>
      <c r="AN23" s="121">
        <v>8.8009109318299573E-3</v>
      </c>
      <c r="AO23" s="121">
        <v>2.5194445493766215E-3</v>
      </c>
      <c r="AP23" s="121">
        <v>5.3709683910596459E-3</v>
      </c>
      <c r="AQ23" s="121">
        <v>4.622904143294893E-4</v>
      </c>
      <c r="AR23" s="121">
        <v>2.0926627696609217E-3</v>
      </c>
      <c r="AS23" s="121">
        <v>0</v>
      </c>
      <c r="AT23" s="121">
        <v>0</v>
      </c>
      <c r="AU23" s="121">
        <v>8.6993337857454891E-4</v>
      </c>
      <c r="AV23" s="121">
        <v>4.2508423644461784E-4</v>
      </c>
      <c r="AW23" s="121">
        <v>1.7964424085783622E-4</v>
      </c>
      <c r="AX23" s="121">
        <v>8.8817841970012523E-16</v>
      </c>
      <c r="AY23" s="121"/>
      <c r="AZ23" s="121">
        <v>5.4291864153856997E-3</v>
      </c>
      <c r="BA23" s="121">
        <v>1.2265530603479706E-3</v>
      </c>
    </row>
    <row r="24" spans="1:53">
      <c r="A24" s="120">
        <v>43297</v>
      </c>
      <c r="B24" s="62" t="s">
        <v>294</v>
      </c>
      <c r="C24" s="36"/>
      <c r="D24" s="121">
        <v>2.6363092686557208E-2</v>
      </c>
      <c r="E24" s="121">
        <v>3.075558514048031E-2</v>
      </c>
      <c r="F24" s="121">
        <v>0.1208455257646455</v>
      </c>
      <c r="G24" s="121">
        <v>0.30988321544951986</v>
      </c>
      <c r="H24" s="121">
        <v>0.26730487292478017</v>
      </c>
      <c r="I24" s="121">
        <v>4.4943707012216963E-3</v>
      </c>
      <c r="J24" s="121"/>
      <c r="K24" s="121">
        <v>0.11678574137282141</v>
      </c>
      <c r="L24" s="121">
        <v>4.0702088464025739E-2</v>
      </c>
      <c r="M24" s="121">
        <v>4.4534060418216073E-2</v>
      </c>
      <c r="N24" s="121">
        <v>8.0021862845933329E-3</v>
      </c>
      <c r="O24" s="121">
        <v>1.7878258640035394E-2</v>
      </c>
      <c r="P24" s="121">
        <v>0.55348040931183695</v>
      </c>
      <c r="Q24" s="36"/>
      <c r="R24" s="121">
        <v>0</v>
      </c>
      <c r="S24" s="121">
        <v>2.7267025822612746E-2</v>
      </c>
      <c r="T24" s="121">
        <v>2.7267025822612766E-2</v>
      </c>
      <c r="U24" s="36"/>
      <c r="V24" s="121">
        <v>0.13222366479581932</v>
      </c>
      <c r="W24" s="36"/>
      <c r="X24" s="121">
        <v>4.3872678792739365E-4</v>
      </c>
      <c r="Y24" s="121">
        <v>3.8502234777767054E-4</v>
      </c>
      <c r="Z24" s="121">
        <v>2.3704497011503094E-3</v>
      </c>
      <c r="AA24" s="121">
        <v>4.3129187954004146E-3</v>
      </c>
      <c r="AB24" s="121">
        <v>6.6312297922297243E-3</v>
      </c>
      <c r="AC24" s="121">
        <v>0</v>
      </c>
      <c r="AD24" s="121">
        <v>0</v>
      </c>
      <c r="AE24" s="121">
        <v>1.5367555940893731E-3</v>
      </c>
      <c r="AF24" s="121">
        <v>5.7383460403249965E-4</v>
      </c>
      <c r="AG24" s="121">
        <v>5.4703427611124201E-4</v>
      </c>
      <c r="AH24" s="121">
        <v>1.0713865690980535E-4</v>
      </c>
      <c r="AI24" s="121">
        <v>1.9659400307934225E-4</v>
      </c>
      <c r="AJ24" s="121">
        <v>9.728983381004138E-3</v>
      </c>
      <c r="AK24" s="121"/>
      <c r="AL24" s="121">
        <v>7.1025880514688933E-4</v>
      </c>
      <c r="AM24" s="121">
        <v>6.3295472357740581E-4</v>
      </c>
      <c r="AN24" s="121">
        <v>9.7134422179355525E-3</v>
      </c>
      <c r="AO24" s="121">
        <v>1.0757937314645595E-3</v>
      </c>
      <c r="AP24" s="121">
        <v>6.2769497604301854E-3</v>
      </c>
      <c r="AQ24" s="121">
        <v>9.1985907101823955E-4</v>
      </c>
      <c r="AR24" s="121">
        <v>7.8191118358367576E-3</v>
      </c>
      <c r="AS24" s="121">
        <v>0</v>
      </c>
      <c r="AT24" s="121">
        <v>0</v>
      </c>
      <c r="AU24" s="121">
        <v>8.8132453289870071E-4</v>
      </c>
      <c r="AV24" s="121">
        <v>1.504367615426811E-4</v>
      </c>
      <c r="AW24" s="121">
        <v>3.1660380883246898E-4</v>
      </c>
      <c r="AX24" s="121">
        <v>1.5383701491068511E-15</v>
      </c>
      <c r="AY24" s="121"/>
      <c r="AZ24" s="121">
        <v>8.2257762226213543E-3</v>
      </c>
      <c r="BA24" s="121">
        <v>9.0683381436283718E-3</v>
      </c>
    </row>
    <row r="25" spans="1:53">
      <c r="A25" s="120">
        <v>43297</v>
      </c>
      <c r="B25" s="62" t="s">
        <v>295</v>
      </c>
      <c r="D25" s="121">
        <v>1.8374695534892516E-2</v>
      </c>
      <c r="E25" s="121">
        <v>2.5343747184134659E-2</v>
      </c>
      <c r="F25" s="121">
        <v>0.2855937238456116</v>
      </c>
      <c r="G25" s="121">
        <v>2.823851478625216E-2</v>
      </c>
      <c r="H25" s="121">
        <v>0.1452352310471966</v>
      </c>
      <c r="I25" s="121"/>
      <c r="J25" s="121"/>
      <c r="K25" s="121">
        <v>3.4051385072172237E-2</v>
      </c>
      <c r="L25" s="121">
        <v>5.3603234977004782E-3</v>
      </c>
      <c r="M25" s="121">
        <v>4.4938118355504549E-2</v>
      </c>
      <c r="N25" s="121">
        <v>3.539473525822727E-2</v>
      </c>
      <c r="O25" s="121">
        <v>4.8173425592678478E-3</v>
      </c>
      <c r="P25" s="121">
        <v>0.18034573970018275</v>
      </c>
      <c r="R25" s="121">
        <v>0</v>
      </c>
      <c r="S25" s="121">
        <v>2.9895396689172109E-2</v>
      </c>
      <c r="T25" s="121">
        <v>2.9895396689172141E-2</v>
      </c>
      <c r="V25" s="121">
        <v>4.7650263165476374E-2</v>
      </c>
      <c r="X25" s="121">
        <v>3.0578624621222422E-4</v>
      </c>
      <c r="Y25" s="121">
        <v>3.1727274892507078E-4</v>
      </c>
      <c r="Z25" s="121">
        <v>5.6020738298472273E-3</v>
      </c>
      <c r="AA25" s="121">
        <v>3.9302038672585544E-4</v>
      </c>
      <c r="AB25" s="121">
        <v>3.6029578528205515E-3</v>
      </c>
      <c r="AC25" s="121">
        <v>0</v>
      </c>
      <c r="AD25" s="121">
        <v>0</v>
      </c>
      <c r="AE25" s="121">
        <v>4.4807401897719668E-4</v>
      </c>
      <c r="AF25" s="121">
        <v>7.5572021679126973E-5</v>
      </c>
      <c r="AG25" s="121">
        <v>5.5199752309918336E-4</v>
      </c>
      <c r="AH25" s="121">
        <v>4.7388854275307615E-4</v>
      </c>
      <c r="AI25" s="121">
        <v>5.2972757414425396E-5</v>
      </c>
      <c r="AJ25" s="121">
        <v>3.2087181425815166E-3</v>
      </c>
      <c r="AK25" s="121"/>
      <c r="AL25" s="121">
        <v>4.648937670837648E-4</v>
      </c>
      <c r="AM25" s="121">
        <v>4.8695422489858218E-4</v>
      </c>
      <c r="AN25" s="121">
        <v>5.8712812160612911E-3</v>
      </c>
      <c r="AO25" s="121">
        <v>8.060536071059619E-4</v>
      </c>
      <c r="AP25" s="121">
        <v>8.7941721092352849E-4</v>
      </c>
      <c r="AQ25" s="121">
        <v>1.1827524249143617E-4</v>
      </c>
      <c r="AR25" s="121">
        <v>6.2218698218693431E-3</v>
      </c>
      <c r="AS25" s="121">
        <v>0</v>
      </c>
      <c r="AT25" s="121">
        <v>0</v>
      </c>
      <c r="AU25" s="121">
        <v>8.4457092134836999E-4</v>
      </c>
      <c r="AV25" s="121">
        <v>7.0961175254441737E-4</v>
      </c>
      <c r="AW25" s="121">
        <v>7.923727629574823E-5</v>
      </c>
      <c r="AX25" s="121">
        <v>8.8817841970012523E-16</v>
      </c>
      <c r="AY25" s="121"/>
      <c r="AZ25" s="121">
        <v>6.7170636709319772E-3</v>
      </c>
      <c r="BA25" s="121">
        <v>5.8674960233215945E-3</v>
      </c>
    </row>
    <row r="26" spans="1:53">
      <c r="A26" s="120">
        <v>43297</v>
      </c>
      <c r="B26" s="62" t="s">
        <v>297</v>
      </c>
      <c r="C26" s="9"/>
      <c r="D26" s="121">
        <v>2.1556722416298201E-2</v>
      </c>
      <c r="E26" s="121">
        <v>1.6867432644003654E-2</v>
      </c>
      <c r="F26" s="121">
        <v>0.19735150207011851</v>
      </c>
      <c r="G26" s="121">
        <v>0.25065649134223561</v>
      </c>
      <c r="H26" s="121">
        <v>4.8294211095463731E-2</v>
      </c>
      <c r="I26" s="121"/>
      <c r="J26" s="121"/>
      <c r="K26" s="121">
        <v>0.10922325105947096</v>
      </c>
      <c r="L26" s="121">
        <v>1.3687322650297018E-2</v>
      </c>
      <c r="M26" s="121">
        <v>4.674917977177058E-2</v>
      </c>
      <c r="N26" s="121">
        <v>6.0927167317489282E-2</v>
      </c>
      <c r="O26" s="121">
        <v>3.8369993484492506E-3</v>
      </c>
      <c r="P26" s="121">
        <v>0.16858907307812263</v>
      </c>
      <c r="Q26" s="9"/>
      <c r="R26" s="121">
        <v>0</v>
      </c>
      <c r="S26" s="121">
        <v>2.5504072362616165E-2</v>
      </c>
      <c r="T26" s="121">
        <v>2.5504072362616179E-2</v>
      </c>
      <c r="U26" s="9"/>
      <c r="V26" s="121">
        <v>8.5513710880335977E-2</v>
      </c>
      <c r="W26" s="9"/>
      <c r="X26" s="121">
        <v>3.5874059604423694E-4</v>
      </c>
      <c r="Y26" s="121">
        <v>2.1115964752132781E-4</v>
      </c>
      <c r="Z26" s="121">
        <v>3.8711553956476759E-3</v>
      </c>
      <c r="AA26" s="121">
        <v>3.4886080910540808E-3</v>
      </c>
      <c r="AB26" s="121">
        <v>1.1980702330802876E-3</v>
      </c>
      <c r="AC26" s="121">
        <v>0</v>
      </c>
      <c r="AD26" s="121">
        <v>0</v>
      </c>
      <c r="AE26" s="121">
        <v>1.4372425956901255E-3</v>
      </c>
      <c r="AF26" s="121">
        <v>1.9296944382203593E-4</v>
      </c>
      <c r="AG26" s="121">
        <v>5.7424370190112641E-4</v>
      </c>
      <c r="AH26" s="121">
        <v>8.1573393114860464E-4</v>
      </c>
      <c r="AI26" s="121">
        <v>4.2192647332848666E-5</v>
      </c>
      <c r="AJ26" s="121">
        <v>2.2384779149810085E-3</v>
      </c>
      <c r="AK26" s="121"/>
      <c r="AL26" s="121">
        <v>5.5883971659490364E-4</v>
      </c>
      <c r="AM26" s="121">
        <v>3.2920459353460595E-4</v>
      </c>
      <c r="AN26" s="121">
        <v>5.1677315504586822E-3</v>
      </c>
      <c r="AO26" s="121">
        <v>2.0514249664186535E-3</v>
      </c>
      <c r="AP26" s="121">
        <v>5.3900266916411844E-3</v>
      </c>
      <c r="AQ26" s="121">
        <v>3.0019126262985867E-4</v>
      </c>
      <c r="AR26" s="121">
        <v>2.7525255927779439E-3</v>
      </c>
      <c r="AS26" s="121">
        <v>0</v>
      </c>
      <c r="AT26" s="121">
        <v>0</v>
      </c>
      <c r="AU26" s="121">
        <v>8.9211782226035887E-4</v>
      </c>
      <c r="AV26" s="121">
        <v>1.2778236086435192E-3</v>
      </c>
      <c r="AW26" s="121">
        <v>6.6121527755290979E-5</v>
      </c>
      <c r="AX26" s="121">
        <v>8.8817841970012523E-16</v>
      </c>
      <c r="AY26" s="121"/>
      <c r="AZ26" s="121">
        <v>6.7533616342600649E-3</v>
      </c>
      <c r="BA26" s="121">
        <v>2.7891768057691519E-3</v>
      </c>
    </row>
    <row r="27" spans="1:53">
      <c r="A27" s="120"/>
      <c r="C27" s="40"/>
      <c r="D27" s="121"/>
      <c r="E27" s="121"/>
      <c r="F27" s="121"/>
      <c r="G27" s="121"/>
      <c r="H27" s="121"/>
      <c r="I27" s="121"/>
      <c r="J27" s="121"/>
      <c r="K27" s="121"/>
      <c r="L27" s="121"/>
      <c r="M27" s="121"/>
      <c r="N27" s="121"/>
      <c r="O27" s="121"/>
      <c r="P27" s="121"/>
      <c r="Q27" s="40"/>
      <c r="S27" s="121"/>
      <c r="T27" s="121"/>
      <c r="U27" s="40"/>
      <c r="V27" s="56"/>
      <c r="W27" s="40"/>
      <c r="X27" s="121"/>
      <c r="Y27" s="121"/>
      <c r="Z27" s="121"/>
      <c r="AA27" s="121"/>
      <c r="AB27" s="121"/>
      <c r="AC27" s="121"/>
      <c r="AD27" s="121"/>
      <c r="AE27" s="121"/>
      <c r="AF27" s="121"/>
      <c r="AG27" s="121"/>
      <c r="AH27" s="121"/>
      <c r="AI27" s="121"/>
      <c r="AJ27" s="121"/>
      <c r="AL27" s="121"/>
      <c r="AM27" s="121"/>
      <c r="AN27" s="121"/>
      <c r="AO27" s="121"/>
      <c r="AP27" s="121"/>
      <c r="AQ27" s="121"/>
      <c r="AR27" s="121"/>
      <c r="AS27" s="121"/>
      <c r="AT27" s="121"/>
      <c r="AU27" s="121"/>
      <c r="AV27" s="121"/>
      <c r="AW27" s="121"/>
      <c r="AX27" s="121"/>
      <c r="AZ27" s="121"/>
      <c r="BA27" s="121"/>
    </row>
    <row r="28" spans="1:53" ht="17" customHeight="1">
      <c r="B28" s="118" t="s">
        <v>298</v>
      </c>
      <c r="C28" s="62"/>
      <c r="Q28" s="62"/>
      <c r="U28" s="62"/>
      <c r="W28" s="62"/>
    </row>
    <row r="29" spans="1:53">
      <c r="A29" s="120">
        <v>43298</v>
      </c>
      <c r="B29" s="65" t="s">
        <v>286</v>
      </c>
      <c r="C29" s="62"/>
      <c r="D29" s="121">
        <v>6.4944666666666664E-2</v>
      </c>
      <c r="E29" s="121">
        <v>0.17662133333333332</v>
      </c>
      <c r="F29" s="121">
        <v>38.256262333333332</v>
      </c>
      <c r="G29" s="121">
        <v>12.296658666666666</v>
      </c>
      <c r="H29" s="121">
        <v>17.98856</v>
      </c>
      <c r="I29" s="121"/>
      <c r="J29" s="121">
        <v>1.6891E-2</v>
      </c>
      <c r="K29" s="121">
        <v>29.608485333333334</v>
      </c>
      <c r="L29" s="121">
        <v>0.23494433333333334</v>
      </c>
      <c r="M29" s="121">
        <v>0.12823566666666666</v>
      </c>
      <c r="N29" s="121">
        <v>0.22216100000000003</v>
      </c>
      <c r="O29" s="121">
        <v>0.116392</v>
      </c>
      <c r="P29" s="121">
        <v>99.098895666666678</v>
      </c>
      <c r="Q29" s="121"/>
      <c r="R29" s="121">
        <v>0.22</v>
      </c>
      <c r="S29" s="121">
        <v>0.17301273990126531</v>
      </c>
      <c r="T29" s="121">
        <v>4.6987260098734669E-2</v>
      </c>
      <c r="U29" s="121"/>
      <c r="V29" s="121">
        <v>34.175537666982443</v>
      </c>
      <c r="W29" s="121"/>
      <c r="X29" s="121">
        <v>1.0807899262217785E-3</v>
      </c>
      <c r="Y29" s="121">
        <v>2.2110832916040729E-3</v>
      </c>
      <c r="Z29" s="121">
        <v>0.75041707205440045</v>
      </c>
      <c r="AA29" s="121">
        <v>0.17114347483182557</v>
      </c>
      <c r="AB29" s="121">
        <v>0.44625551972215333</v>
      </c>
      <c r="AC29" s="121"/>
      <c r="AD29" s="121">
        <v>2.7252339464343338E-4</v>
      </c>
      <c r="AE29" s="121">
        <v>0.3896109656337039</v>
      </c>
      <c r="AF29" s="121">
        <v>3.3123408054889798E-3</v>
      </c>
      <c r="AG29" s="121">
        <v>1.5751832289235556E-3</v>
      </c>
      <c r="AH29" s="121">
        <v>2.9744410228946315E-3</v>
      </c>
      <c r="AI29" s="121">
        <v>1.2798768418737629E-3</v>
      </c>
      <c r="AJ29" s="121">
        <v>1.7699515884906381</v>
      </c>
      <c r="AK29" s="121"/>
      <c r="AL29" s="121">
        <v>1.8316348237089602E-3</v>
      </c>
      <c r="AM29" s="121">
        <v>3.7483486794658567E-3</v>
      </c>
      <c r="AN29" s="121">
        <v>1.2719312279689301</v>
      </c>
      <c r="AO29" s="121">
        <v>0.66037519329252092</v>
      </c>
      <c r="AP29" s="121">
        <v>0.29008132175443474</v>
      </c>
      <c r="AQ29" s="121">
        <v>5.6141205316719706E-3</v>
      </c>
      <c r="AR29" s="121">
        <v>0.75638495097172409</v>
      </c>
      <c r="AS29" s="121">
        <v>0</v>
      </c>
      <c r="AT29" s="121">
        <v>1.5403108840280645E-4</v>
      </c>
      <c r="AU29" s="121">
        <v>2.6684875389471931E-3</v>
      </c>
      <c r="AV29" s="121">
        <v>5.0414263320796874E-3</v>
      </c>
      <c r="AW29" s="121">
        <v>2.16925701811361E-3</v>
      </c>
      <c r="AX29" s="121">
        <v>3</v>
      </c>
      <c r="AY29" s="121"/>
      <c r="AZ29" s="121">
        <v>5.0179871766260931E-2</v>
      </c>
      <c r="BA29" s="121">
        <v>0.23990144998817378</v>
      </c>
    </row>
    <row r="30" spans="1:53">
      <c r="A30" s="120">
        <v>43298</v>
      </c>
      <c r="B30" s="62" t="s">
        <v>288</v>
      </c>
      <c r="C30" s="62"/>
      <c r="D30" s="121">
        <v>2.9893666666666669E-2</v>
      </c>
      <c r="E30" s="121">
        <v>0.109496</v>
      </c>
      <c r="F30" s="121">
        <v>22.384792333333333</v>
      </c>
      <c r="G30" s="121">
        <v>15.473449333333333</v>
      </c>
      <c r="H30" s="121">
        <v>14.472698333333334</v>
      </c>
      <c r="I30" s="121"/>
      <c r="J30" s="121">
        <v>1.553E-2</v>
      </c>
      <c r="K30" s="121">
        <v>44.51180766666667</v>
      </c>
      <c r="L30" s="121">
        <v>0.32512800000000003</v>
      </c>
      <c r="M30" s="121">
        <v>9.4699666666666668E-2</v>
      </c>
      <c r="N30" s="121">
        <v>0.10676566666666666</v>
      </c>
      <c r="O30" s="121">
        <v>0.12996133333333335</v>
      </c>
      <c r="P30" s="121">
        <v>97.643868666666663</v>
      </c>
      <c r="Q30" s="121"/>
      <c r="R30" s="121">
        <v>0.20000000000000004</v>
      </c>
      <c r="S30" s="121">
        <v>0.18770415233966967</v>
      </c>
      <c r="T30" s="121">
        <v>1.2295847660330345E-2</v>
      </c>
      <c r="U30" s="121"/>
      <c r="V30" s="121">
        <v>57.154201031064332</v>
      </c>
      <c r="W30" s="121"/>
      <c r="X30" s="121">
        <v>4.9748155544461091E-4</v>
      </c>
      <c r="Y30" s="121">
        <v>1.3707561342013021E-3</v>
      </c>
      <c r="Z30" s="121">
        <v>0.43908968876683668</v>
      </c>
      <c r="AA30" s="121">
        <v>0.21535768035258643</v>
      </c>
      <c r="AB30" s="121">
        <v>0.35903493756718757</v>
      </c>
      <c r="AC30" s="121"/>
      <c r="AD30" s="121">
        <v>2.5056469828977089E-4</v>
      </c>
      <c r="AE30" s="121">
        <v>0.58572021404916985</v>
      </c>
      <c r="AF30" s="121">
        <v>4.5837868320879735E-3</v>
      </c>
      <c r="AG30" s="121">
        <v>1.163243663759571E-3</v>
      </c>
      <c r="AH30" s="121">
        <v>1.4294506181104121E-3</v>
      </c>
      <c r="AI30" s="121">
        <v>1.4290887764826625E-3</v>
      </c>
      <c r="AJ30" s="121">
        <v>1.6097598498819636</v>
      </c>
      <c r="AK30" s="121"/>
      <c r="AL30" s="121">
        <v>9.2733671250766101E-4</v>
      </c>
      <c r="AM30" s="121">
        <v>2.5546466984778166E-3</v>
      </c>
      <c r="AN30" s="121">
        <v>0.81829896302111271</v>
      </c>
      <c r="AO30" s="121">
        <v>1.0915661432791781</v>
      </c>
      <c r="AP30" s="121">
        <v>0.40134443238179657</v>
      </c>
      <c r="AQ30" s="121">
        <v>8.5429878223987499E-3</v>
      </c>
      <c r="AR30" s="121">
        <v>0.66911443489612621</v>
      </c>
      <c r="AS30" s="121">
        <v>0</v>
      </c>
      <c r="AT30" s="121">
        <v>1.5548810247693155E-4</v>
      </c>
      <c r="AU30" s="121">
        <v>2.1679767429602062E-3</v>
      </c>
      <c r="AV30" s="121">
        <v>2.6641858156465329E-3</v>
      </c>
      <c r="AW30" s="121">
        <v>2.6634045273185385E-3</v>
      </c>
      <c r="AX30" s="121">
        <v>3</v>
      </c>
      <c r="AY30" s="121"/>
      <c r="AZ30" s="121">
        <v>7.5336201398259028E-2</v>
      </c>
      <c r="BA30" s="121">
        <v>0.32600823098353754</v>
      </c>
    </row>
    <row r="31" spans="1:53">
      <c r="A31" s="120">
        <v>43298</v>
      </c>
      <c r="B31" s="62" t="s">
        <v>289</v>
      </c>
      <c r="C31" s="62"/>
      <c r="D31" s="121">
        <v>2.0023666666666665E-2</v>
      </c>
      <c r="E31" s="121">
        <v>5.6492666666666663E-2</v>
      </c>
      <c r="F31" s="121">
        <v>49.452558000000003</v>
      </c>
      <c r="G31" s="121">
        <v>16.498534000000003</v>
      </c>
      <c r="H31" s="121">
        <v>18.029348333333335</v>
      </c>
      <c r="I31" s="121">
        <v>8.3584999999999996E-3</v>
      </c>
      <c r="J31" s="121"/>
      <c r="K31" s="121">
        <v>13.871722666666665</v>
      </c>
      <c r="L31" s="121">
        <v>0.18727833333333335</v>
      </c>
      <c r="M31" s="121">
        <v>0.24347700000000003</v>
      </c>
      <c r="N31" s="121">
        <v>0.35640866666666665</v>
      </c>
      <c r="O31" s="121">
        <v>5.9484333333333334E-2</v>
      </c>
      <c r="P31" s="121">
        <v>98.780900000000017</v>
      </c>
      <c r="Q31" s="121"/>
      <c r="R31" s="121">
        <v>0.32</v>
      </c>
      <c r="S31" s="121">
        <v>0.30989784691983618</v>
      </c>
      <c r="T31" s="121">
        <v>1.0102153080163786E-2</v>
      </c>
      <c r="U31" s="121"/>
      <c r="V31" s="121">
        <v>15.837348654844334</v>
      </c>
      <c r="W31" s="121"/>
      <c r="X31" s="121">
        <v>3.3322793587396682E-4</v>
      </c>
      <c r="Y31" s="121">
        <v>7.07219162076448E-4</v>
      </c>
      <c r="Z31" s="121">
        <v>0.97003840721851697</v>
      </c>
      <c r="AA31" s="121">
        <v>0.22962469032707031</v>
      </c>
      <c r="AB31" s="121">
        <v>0.44726738609112709</v>
      </c>
      <c r="AC31" s="121">
        <v>1.4904600570613409E-4</v>
      </c>
      <c r="AD31" s="121"/>
      <c r="AE31" s="121">
        <v>0.1825346755268987</v>
      </c>
      <c r="AF31" s="121">
        <v>2.6403261431458248E-3</v>
      </c>
      <c r="AG31" s="121">
        <v>2.9907505220488884E-3</v>
      </c>
      <c r="AH31" s="121">
        <v>4.7718391574061679E-3</v>
      </c>
      <c r="AI31" s="121">
        <v>6.5410527087456929E-4</v>
      </c>
      <c r="AJ31" s="121">
        <v>1.841661991358843</v>
      </c>
      <c r="AK31" s="121"/>
      <c r="AL31" s="121">
        <v>5.4296483851975607E-4</v>
      </c>
      <c r="AM31" s="121">
        <v>1.1520775209247951E-3</v>
      </c>
      <c r="AN31" s="121">
        <v>1.5801520670392495</v>
      </c>
      <c r="AO31" s="121">
        <v>0.29734209728746164</v>
      </c>
      <c r="AP31" s="121">
        <v>0.37405168020916774</v>
      </c>
      <c r="AQ31" s="121">
        <v>4.3003662193783964E-3</v>
      </c>
      <c r="AR31" s="121">
        <v>0.7285858086530711</v>
      </c>
      <c r="AS31" s="121">
        <v>1.6170222760114063E-4</v>
      </c>
      <c r="AT31" s="121">
        <v>0</v>
      </c>
      <c r="AU31" s="121">
        <v>4.8719379804333671E-3</v>
      </c>
      <c r="AV31" s="121">
        <v>7.7738285389698861E-3</v>
      </c>
      <c r="AW31" s="121">
        <v>1.0654694852226521E-3</v>
      </c>
      <c r="AX31" s="121">
        <v>3</v>
      </c>
      <c r="AY31" s="121"/>
      <c r="AZ31" s="121">
        <v>0.11591934249873148</v>
      </c>
      <c r="BA31" s="121">
        <v>0.25813233771043625</v>
      </c>
    </row>
    <row r="32" spans="1:53">
      <c r="A32" s="120">
        <v>43298</v>
      </c>
      <c r="B32" s="62" t="s">
        <v>290</v>
      </c>
      <c r="C32" s="62"/>
      <c r="D32" s="121">
        <v>1.7713E-2</v>
      </c>
      <c r="E32" s="121">
        <v>4.1035333333333333E-2</v>
      </c>
      <c r="F32" s="121">
        <v>54.458251999999995</v>
      </c>
      <c r="G32" s="121">
        <v>10.351636333333333</v>
      </c>
      <c r="H32" s="121">
        <v>19.510991999999998</v>
      </c>
      <c r="I32" s="121"/>
      <c r="J32" s="121">
        <v>1.451E-2</v>
      </c>
      <c r="K32" s="121">
        <v>13.680668333333335</v>
      </c>
      <c r="L32" s="121">
        <v>0.14317633333333332</v>
      </c>
      <c r="M32" s="121">
        <v>0.20139666666666667</v>
      </c>
      <c r="N32" s="121">
        <v>0.3113036666666667</v>
      </c>
      <c r="O32" s="121">
        <v>8.3033666666666658E-2</v>
      </c>
      <c r="P32" s="121">
        <v>98.798139666666657</v>
      </c>
      <c r="Q32" s="121"/>
      <c r="R32" s="121">
        <v>5.000000000000001E-2</v>
      </c>
      <c r="S32" s="121">
        <v>3.8004820233006588E-2</v>
      </c>
      <c r="T32" s="121">
        <v>1.1995179766993413E-2</v>
      </c>
      <c r="U32" s="121"/>
      <c r="V32" s="121">
        <v>14.421871386785204</v>
      </c>
      <c r="W32" s="121"/>
      <c r="X32" s="121">
        <v>2.9477450490930266E-4</v>
      </c>
      <c r="Y32" s="121">
        <v>5.1371223501919545E-4</v>
      </c>
      <c r="Z32" s="121">
        <v>1.0682277755982739</v>
      </c>
      <c r="AA32" s="121">
        <v>0.14407287868244029</v>
      </c>
      <c r="AB32" s="121">
        <v>0.48402361696849411</v>
      </c>
      <c r="AC32" s="121"/>
      <c r="AD32" s="121">
        <v>2.34107776702162E-4</v>
      </c>
      <c r="AE32" s="121">
        <v>0.18002063732263085</v>
      </c>
      <c r="AF32" s="121">
        <v>2.0185582029230696E-3</v>
      </c>
      <c r="AG32" s="121">
        <v>2.4738566105720022E-3</v>
      </c>
      <c r="AH32" s="121">
        <v>4.1679430535100639E-3</v>
      </c>
      <c r="AI32" s="121">
        <v>9.1305989296972358E-4</v>
      </c>
      <c r="AJ32" s="121">
        <v>1.886706590829007</v>
      </c>
      <c r="AK32" s="121"/>
      <c r="AL32" s="121">
        <v>3.1268156135152682E-4</v>
      </c>
      <c r="AM32" s="121">
        <v>8.1687011993644861E-4</v>
      </c>
      <c r="AN32" s="121">
        <v>1.6985594874715042</v>
      </c>
      <c r="AO32" s="121">
        <v>0.28624666935213944</v>
      </c>
      <c r="AP32" s="121">
        <v>0.22908614190936996</v>
      </c>
      <c r="AQ32" s="121">
        <v>3.2094169933148228E-3</v>
      </c>
      <c r="AR32" s="121">
        <v>0.76963200260371789</v>
      </c>
      <c r="AS32" s="121">
        <v>0</v>
      </c>
      <c r="AT32" s="121">
        <v>1.240345003665371E-4</v>
      </c>
      <c r="AU32" s="121">
        <v>3.9336877101292687E-3</v>
      </c>
      <c r="AV32" s="121">
        <v>6.6271889801429043E-3</v>
      </c>
      <c r="AW32" s="121">
        <v>1.4518187980269547E-3</v>
      </c>
      <c r="AX32" s="121">
        <v>3</v>
      </c>
      <c r="AY32" s="121"/>
      <c r="AZ32" s="121">
        <v>8.7033179200665476E-3</v>
      </c>
      <c r="BA32" s="121">
        <v>0.22038282398930342</v>
      </c>
    </row>
    <row r="33" spans="1:53">
      <c r="A33" s="120">
        <v>43298</v>
      </c>
      <c r="B33" s="62" t="s">
        <v>291</v>
      </c>
      <c r="C33" s="62"/>
      <c r="D33" s="121">
        <v>2.1851333333333334E-2</v>
      </c>
      <c r="E33" s="121">
        <v>6.3664999999999999E-2</v>
      </c>
      <c r="F33" s="121">
        <v>54.349080666666659</v>
      </c>
      <c r="G33" s="121">
        <v>10.540945333333333</v>
      </c>
      <c r="H33" s="121">
        <v>19.640675333333334</v>
      </c>
      <c r="I33" s="121"/>
      <c r="J33" s="121"/>
      <c r="K33" s="121">
        <v>13.772865666666666</v>
      </c>
      <c r="L33" s="121">
        <v>0.15275933333333333</v>
      </c>
      <c r="M33" s="121">
        <v>0.19250999999999999</v>
      </c>
      <c r="N33" s="121">
        <v>0.27852666666666664</v>
      </c>
      <c r="O33" s="121">
        <v>7.5339000000000003E-2</v>
      </c>
      <c r="P33" s="121">
        <v>99.088218333333359</v>
      </c>
      <c r="Q33" s="121"/>
      <c r="R33" s="121">
        <v>5.8000000000000003E-2</v>
      </c>
      <c r="S33" s="121">
        <v>6.05281999693561E-2</v>
      </c>
      <c r="T33" s="121">
        <v>-2.528199969356102E-3</v>
      </c>
      <c r="U33" s="121"/>
      <c r="V33" s="121">
        <v>14.52995505751352</v>
      </c>
      <c r="W33" s="121"/>
      <c r="X33" s="121">
        <v>3.6364342375325896E-4</v>
      </c>
      <c r="Y33" s="121">
        <v>7.9700801201802718E-4</v>
      </c>
      <c r="Z33" s="121">
        <v>1.0660863214332419</v>
      </c>
      <c r="AA33" s="121">
        <v>0.1467076594757597</v>
      </c>
      <c r="AB33" s="121">
        <v>0.48724076738609107</v>
      </c>
      <c r="AC33" s="121"/>
      <c r="AD33" s="121"/>
      <c r="AE33" s="121">
        <v>0.18123383994561046</v>
      </c>
      <c r="AF33" s="121">
        <v>2.1536632360543259E-3</v>
      </c>
      <c r="AG33" s="121">
        <v>2.3646972116447614E-3</v>
      </c>
      <c r="AH33" s="121">
        <v>3.7291025126076674E-3</v>
      </c>
      <c r="AI33" s="121">
        <v>8.2844732790851106E-4</v>
      </c>
      <c r="AJ33" s="121">
        <v>1.8915051499646898</v>
      </c>
      <c r="AK33" s="121"/>
      <c r="AL33" s="121">
        <v>5.7666303094374609E-4</v>
      </c>
      <c r="AM33" s="121">
        <v>1.2641438057623437E-3</v>
      </c>
      <c r="AN33" s="121">
        <v>1.6908532548145192</v>
      </c>
      <c r="AO33" s="121">
        <v>0.28744483837039098</v>
      </c>
      <c r="AP33" s="121">
        <v>0.23268728185425169</v>
      </c>
      <c r="AQ33" s="121">
        <v>3.4156463883076691E-3</v>
      </c>
      <c r="AR33" s="121">
        <v>0.77277961082473567</v>
      </c>
      <c r="AS33" s="121">
        <v>0</v>
      </c>
      <c r="AT33" s="121">
        <v>0</v>
      </c>
      <c r="AU33" s="121">
        <v>3.7501940661694919E-3</v>
      </c>
      <c r="AV33" s="121">
        <v>5.9144203009144566E-3</v>
      </c>
      <c r="AW33" s="121">
        <v>1.3139465440048486E-3</v>
      </c>
      <c r="AX33" s="121">
        <v>3.0000000000000004</v>
      </c>
      <c r="AY33" s="121"/>
      <c r="AZ33" s="121">
        <v>1.4078453509663191E-2</v>
      </c>
      <c r="BA33" s="121">
        <v>0.2186088283445885</v>
      </c>
    </row>
    <row r="34" spans="1:53">
      <c r="A34" s="120">
        <v>43298</v>
      </c>
      <c r="B34" s="62" t="s">
        <v>292</v>
      </c>
      <c r="C34" s="62"/>
      <c r="D34" s="121">
        <v>4.3109333333333333E-2</v>
      </c>
      <c r="E34" s="121">
        <v>0.104648</v>
      </c>
      <c r="F34" s="121">
        <v>62.377965333333329</v>
      </c>
      <c r="G34" s="121">
        <v>10.905170333333333</v>
      </c>
      <c r="H34" s="121">
        <v>21.296125666666669</v>
      </c>
      <c r="I34" s="121"/>
      <c r="J34" s="121">
        <v>1.2939000000000001E-2</v>
      </c>
      <c r="K34" s="121">
        <v>3.7914206666666668</v>
      </c>
      <c r="L34" s="121">
        <v>9.0863333333333338E-2</v>
      </c>
      <c r="M34" s="121">
        <v>0.12506300000000001</v>
      </c>
      <c r="N34" s="121">
        <v>0.37128300000000003</v>
      </c>
      <c r="O34" s="121">
        <v>6.4071000000000003E-2</v>
      </c>
      <c r="P34" s="121">
        <v>99.174032666666676</v>
      </c>
      <c r="Q34" s="121"/>
      <c r="R34" s="121">
        <v>0.22</v>
      </c>
      <c r="S34" s="121">
        <v>0.19677793949093189</v>
      </c>
      <c r="T34" s="121">
        <v>2.322206050906812E-2</v>
      </c>
      <c r="U34" s="121"/>
      <c r="V34" s="121">
        <v>3.9176593931986456</v>
      </c>
      <c r="W34" s="121"/>
      <c r="X34" s="121">
        <v>7.1741276973428733E-4</v>
      </c>
      <c r="Y34" s="121">
        <v>1.3100650976464699E-3</v>
      </c>
      <c r="Z34" s="121">
        <v>1.2235771936707207</v>
      </c>
      <c r="AA34" s="121">
        <v>0.15177690095105545</v>
      </c>
      <c r="AB34" s="121">
        <v>0.52830874886297852</v>
      </c>
      <c r="AC34" s="121"/>
      <c r="AD34" s="121">
        <v>2.0876089060987418E-4</v>
      </c>
      <c r="AE34" s="121">
        <v>4.989039629800205E-2</v>
      </c>
      <c r="AF34" s="121">
        <v>1.2810282438084498E-3</v>
      </c>
      <c r="AG34" s="121">
        <v>1.5362117675961184E-3</v>
      </c>
      <c r="AH34" s="121">
        <v>4.9709867452135499E-3</v>
      </c>
      <c r="AI34" s="121">
        <v>7.045414559049924E-4</v>
      </c>
      <c r="AJ34" s="121">
        <v>1.9641430728261968</v>
      </c>
      <c r="AK34" s="121"/>
      <c r="AL34" s="121">
        <v>1.0956720673505357E-3</v>
      </c>
      <c r="AM34" s="121">
        <v>2.0008482300344927E-3</v>
      </c>
      <c r="AN34" s="121">
        <v>1.8688716300562878</v>
      </c>
      <c r="AO34" s="121">
        <v>7.6201588955943353E-2</v>
      </c>
      <c r="AP34" s="121">
        <v>0.23182109688369948</v>
      </c>
      <c r="AQ34" s="121">
        <v>1.9567793941236921E-3</v>
      </c>
      <c r="AR34" s="121">
        <v>0.80693103275353062</v>
      </c>
      <c r="AS34" s="121">
        <v>0</v>
      </c>
      <c r="AT34" s="121">
        <v>1.0626885695698203E-4</v>
      </c>
      <c r="AU34" s="121">
        <v>2.3463985724276465E-3</v>
      </c>
      <c r="AV34" s="121">
        <v>7.592568935262692E-3</v>
      </c>
      <c r="AW34" s="121">
        <v>1.0761152943830983E-3</v>
      </c>
      <c r="AX34" s="121">
        <v>3</v>
      </c>
      <c r="AY34" s="121"/>
      <c r="AZ34" s="121">
        <v>4.5611663366805999E-2</v>
      </c>
      <c r="BA34" s="121">
        <v>0.18620943351689348</v>
      </c>
    </row>
    <row r="35" spans="1:53">
      <c r="A35" s="120">
        <v>43298</v>
      </c>
      <c r="B35" s="62" t="s">
        <v>293</v>
      </c>
      <c r="C35" s="62"/>
      <c r="D35" s="121">
        <v>2.7025000000000004E-2</v>
      </c>
      <c r="E35" s="121">
        <v>0.13883266666666669</v>
      </c>
      <c r="F35" s="121">
        <v>56.972666666666669</v>
      </c>
      <c r="G35" s="121">
        <v>11.844176666666668</v>
      </c>
      <c r="H35" s="121">
        <v>20.199381666666667</v>
      </c>
      <c r="I35" s="121"/>
      <c r="J35" s="121"/>
      <c r="K35" s="121">
        <v>9.3989829999999994</v>
      </c>
      <c r="L35" s="121">
        <v>0.12425933333333333</v>
      </c>
      <c r="M35" s="121">
        <v>0.16627866666666666</v>
      </c>
      <c r="N35" s="121">
        <v>0.36293899999999996</v>
      </c>
      <c r="O35" s="121">
        <v>7.6513333333333336E-2</v>
      </c>
      <c r="P35" s="121">
        <v>99.311055999999994</v>
      </c>
      <c r="Q35" s="121"/>
      <c r="R35" s="121">
        <v>0.22</v>
      </c>
      <c r="S35" s="121">
        <v>0.18872305734987108</v>
      </c>
      <c r="T35" s="121">
        <v>3.1276942650128918E-2</v>
      </c>
      <c r="U35" s="121"/>
      <c r="V35" s="121">
        <v>9.9642741720684143</v>
      </c>
      <c r="W35" s="121"/>
      <c r="X35" s="121">
        <v>4.4974205358628725E-4</v>
      </c>
      <c r="Y35" s="121">
        <v>1.7380153563678854E-3</v>
      </c>
      <c r="Z35" s="121">
        <v>1.117549365764352</v>
      </c>
      <c r="AA35" s="121">
        <v>0.16484588262584088</v>
      </c>
      <c r="AB35" s="121">
        <v>0.50110100884809394</v>
      </c>
      <c r="AC35" s="121"/>
      <c r="AD35" s="121"/>
      <c r="AE35" s="121">
        <v>0.12367896572142904</v>
      </c>
      <c r="AF35" s="121">
        <v>1.7518586399736828E-3</v>
      </c>
      <c r="AG35" s="121">
        <v>2.0424845432584042E-3</v>
      </c>
      <c r="AH35" s="121">
        <v>4.8592716561788726E-3</v>
      </c>
      <c r="AI35" s="121">
        <v>8.4136060406128589E-4</v>
      </c>
      <c r="AJ35" s="121">
        <v>1.9188579558131424</v>
      </c>
      <c r="AK35" s="121"/>
      <c r="AL35" s="121">
        <v>7.0325473411551919E-4</v>
      </c>
      <c r="AM35" s="121">
        <v>2.7171416072780757E-3</v>
      </c>
      <c r="AN35" s="121">
        <v>1.7472086145015877</v>
      </c>
      <c r="AO35" s="121">
        <v>0.19336367127343324</v>
      </c>
      <c r="AP35" s="121">
        <v>0.25772515389846068</v>
      </c>
      <c r="AQ35" s="121">
        <v>2.7389994779986296E-3</v>
      </c>
      <c r="AR35" s="121">
        <v>0.78343753531047133</v>
      </c>
      <c r="AS35" s="121">
        <v>0</v>
      </c>
      <c r="AT35" s="121">
        <v>0</v>
      </c>
      <c r="AU35" s="121">
        <v>3.193109127901635E-3</v>
      </c>
      <c r="AV35" s="121">
        <v>7.5970923203683887E-3</v>
      </c>
      <c r="AW35" s="121">
        <v>1.3154277483845784E-3</v>
      </c>
      <c r="AX35" s="121">
        <v>3</v>
      </c>
      <c r="AY35" s="121"/>
      <c r="AZ35" s="121">
        <v>4.864063829703813E-2</v>
      </c>
      <c r="BA35" s="121">
        <v>0.20908451560142258</v>
      </c>
    </row>
    <row r="36" spans="1:53">
      <c r="A36" s="120">
        <v>43298</v>
      </c>
      <c r="B36" s="62" t="s">
        <v>294</v>
      </c>
      <c r="C36" s="62"/>
      <c r="D36" s="121">
        <v>5.0691999999999994E-2</v>
      </c>
      <c r="E36" s="121">
        <v>0.21217733333333336</v>
      </c>
      <c r="F36" s="121">
        <v>48.764088666666659</v>
      </c>
      <c r="G36" s="121">
        <v>13.058908333333335</v>
      </c>
      <c r="H36" s="121">
        <v>19.064715666666668</v>
      </c>
      <c r="I36" s="121">
        <v>7.8645E-3</v>
      </c>
      <c r="J36" s="121"/>
      <c r="K36" s="121">
        <v>17.179321999999999</v>
      </c>
      <c r="L36" s="121">
        <v>0.15808566666666665</v>
      </c>
      <c r="M36" s="121">
        <v>0.17805933333333332</v>
      </c>
      <c r="N36" s="121">
        <v>0.36854866666666669</v>
      </c>
      <c r="O36" s="121">
        <v>8.2798333333333321E-2</v>
      </c>
      <c r="P36" s="121">
        <v>99.122639000000007</v>
      </c>
      <c r="Q36" s="121"/>
      <c r="R36" s="121">
        <v>0.28999999999999998</v>
      </c>
      <c r="S36" s="121">
        <v>0.22985691496544433</v>
      </c>
      <c r="T36" s="121">
        <v>6.0143085034555656E-2</v>
      </c>
      <c r="U36" s="121"/>
      <c r="V36" s="121">
        <v>19.115583145531872</v>
      </c>
      <c r="W36" s="121"/>
      <c r="X36" s="121">
        <v>8.4360126476951223E-4</v>
      </c>
      <c r="Y36" s="121">
        <v>2.6562009681188451E-3</v>
      </c>
      <c r="Z36" s="121">
        <v>0.9565337125670198</v>
      </c>
      <c r="AA36" s="121">
        <v>0.18175237763859897</v>
      </c>
      <c r="AB36" s="121">
        <v>0.47295250971636477</v>
      </c>
      <c r="AC36" s="121">
        <v>1.4023716119828815E-4</v>
      </c>
      <c r="AD36" s="121"/>
      <c r="AE36" s="121">
        <v>0.22605858280150007</v>
      </c>
      <c r="AF36" s="121">
        <v>2.2287560505662857E-3</v>
      </c>
      <c r="AG36" s="121">
        <v>2.1871924006059864E-3</v>
      </c>
      <c r="AH36" s="121">
        <v>4.934377649841567E-3</v>
      </c>
      <c r="AI36" s="121">
        <v>9.1047210615057548E-4</v>
      </c>
      <c r="AJ36" s="121">
        <v>1.8511512746043353</v>
      </c>
      <c r="AK36" s="121"/>
      <c r="AL36" s="121">
        <v>1.3670165092701716E-3</v>
      </c>
      <c r="AM36" s="121">
        <v>4.3045182028480311E-3</v>
      </c>
      <c r="AN36" s="121">
        <v>1.5501737542531135</v>
      </c>
      <c r="AO36" s="121">
        <v>0.36635325875043617</v>
      </c>
      <c r="AP36" s="121">
        <v>0.29455066743181968</v>
      </c>
      <c r="AQ36" s="121">
        <v>3.6119153034215516E-3</v>
      </c>
      <c r="AR36" s="121">
        <v>0.76647114301712016</v>
      </c>
      <c r="AS36" s="121">
        <v>1.5165616371420887E-4</v>
      </c>
      <c r="AT36" s="121">
        <v>0</v>
      </c>
      <c r="AU36" s="121">
        <v>3.5441788402567746E-3</v>
      </c>
      <c r="AV36" s="121">
        <v>7.9963700606718747E-3</v>
      </c>
      <c r="AW36" s="121">
        <v>1.4755214673275406E-3</v>
      </c>
      <c r="AX36" s="121">
        <v>3</v>
      </c>
      <c r="AY36" s="121"/>
      <c r="AZ36" s="121">
        <v>6.7703353170231281E-2</v>
      </c>
      <c r="BA36" s="121">
        <v>0.22684731426158841</v>
      </c>
    </row>
    <row r="37" spans="1:53">
      <c r="A37" s="120">
        <v>43298</v>
      </c>
      <c r="B37" s="62" t="s">
        <v>295</v>
      </c>
      <c r="C37" s="62"/>
      <c r="D37" s="121">
        <v>5.2763333333333329E-2</v>
      </c>
      <c r="E37" s="121">
        <v>0.16188233333333332</v>
      </c>
      <c r="F37" s="121">
        <v>62.320544000000005</v>
      </c>
      <c r="G37" s="121">
        <v>10.307657333333333</v>
      </c>
      <c r="H37" s="121">
        <v>21.409235666666671</v>
      </c>
      <c r="I37" s="121"/>
      <c r="J37" s="121"/>
      <c r="K37" s="121">
        <v>4.116150666666667</v>
      </c>
      <c r="L37" s="121">
        <v>9.2622666666666673E-2</v>
      </c>
      <c r="M37" s="121">
        <v>0.1404485</v>
      </c>
      <c r="N37" s="121">
        <v>0.5317586666666666</v>
      </c>
      <c r="O37" s="121">
        <v>6.0888666666666667E-2</v>
      </c>
      <c r="P37" s="121">
        <v>99.147135666666671</v>
      </c>
      <c r="Q37" s="121"/>
      <c r="R37" s="121">
        <v>0.16</v>
      </c>
      <c r="S37" s="121">
        <v>0.17513424220170234</v>
      </c>
      <c r="T37" s="121">
        <v>-1.5134242201702333E-2</v>
      </c>
      <c r="U37" s="121"/>
      <c r="V37" s="121">
        <v>4.2427326891797801</v>
      </c>
      <c r="W37" s="121"/>
      <c r="X37" s="121">
        <v>8.7807178121706317E-4</v>
      </c>
      <c r="Y37" s="121">
        <v>2.0265690201969624E-3</v>
      </c>
      <c r="Z37" s="121">
        <v>1.222450843468027</v>
      </c>
      <c r="AA37" s="121">
        <v>0.14346078404082582</v>
      </c>
      <c r="AB37" s="121">
        <v>0.5311147523360622</v>
      </c>
      <c r="AC37" s="121"/>
      <c r="AD37" s="121"/>
      <c r="AE37" s="121">
        <v>5.4163440577230944E-2</v>
      </c>
      <c r="AF37" s="121">
        <v>1.3058320409793692E-3</v>
      </c>
      <c r="AG37" s="121">
        <v>1.7251996069278959E-3</v>
      </c>
      <c r="AH37" s="121">
        <v>7.1195429999553706E-3</v>
      </c>
      <c r="AI37" s="121">
        <v>6.6954768711971263E-4</v>
      </c>
      <c r="AJ37" s="121">
        <v>1.9643395170228992</v>
      </c>
      <c r="AK37" s="121"/>
      <c r="AL37" s="121">
        <v>1.3408797073027176E-3</v>
      </c>
      <c r="AM37" s="121">
        <v>3.095273250102244E-3</v>
      </c>
      <c r="AN37" s="121">
        <v>1.8669705032920951</v>
      </c>
      <c r="AO37" s="121">
        <v>8.2720580157783288E-2</v>
      </c>
      <c r="AP37" s="121">
        <v>0.21909763839450244</v>
      </c>
      <c r="AQ37" s="121">
        <v>1.9942814239057509E-3</v>
      </c>
      <c r="AR37" s="121">
        <v>0.81113136051045664</v>
      </c>
      <c r="AS37" s="121">
        <v>0</v>
      </c>
      <c r="AT37" s="121">
        <v>0</v>
      </c>
      <c r="AU37" s="121">
        <v>1.7539189672361032E-3</v>
      </c>
      <c r="AV37" s="121">
        <v>1.0873062513023663E-2</v>
      </c>
      <c r="AW37" s="121">
        <v>1.0225017835923337E-3</v>
      </c>
      <c r="AX37" s="121">
        <v>3.0000000000000004</v>
      </c>
      <c r="AY37" s="121"/>
      <c r="AZ37" s="121">
        <v>3.8369105284534001E-2</v>
      </c>
      <c r="BA37" s="121">
        <v>0.18072853310996842</v>
      </c>
    </row>
    <row r="38" spans="1:53">
      <c r="A38" s="120">
        <v>43298</v>
      </c>
      <c r="B38" s="62" t="s">
        <v>296</v>
      </c>
      <c r="C38" s="62"/>
      <c r="D38" s="121">
        <v>7.5484666666666658E-2</v>
      </c>
      <c r="E38" s="121">
        <v>0.51138899999999998</v>
      </c>
      <c r="F38" s="121">
        <v>43.813454666666665</v>
      </c>
      <c r="G38" s="121">
        <v>14.978316333333334</v>
      </c>
      <c r="H38" s="121">
        <v>18.211511333333334</v>
      </c>
      <c r="I38" s="121"/>
      <c r="J38" s="121">
        <v>1.3231E-2</v>
      </c>
      <c r="K38" s="121">
        <v>20.484829666666666</v>
      </c>
      <c r="L38" s="121">
        <v>0.1677316666666667</v>
      </c>
      <c r="M38" s="121">
        <v>0.10422466666666667</v>
      </c>
      <c r="N38" s="121">
        <v>0.28728099999999995</v>
      </c>
      <c r="O38" s="121">
        <v>0.11068799999999999</v>
      </c>
      <c r="P38" s="121">
        <v>98.749321333333327</v>
      </c>
      <c r="Q38" s="121"/>
      <c r="R38" s="121">
        <v>0.28000000000000003</v>
      </c>
      <c r="S38" s="121">
        <v>0.26875237515476363</v>
      </c>
      <c r="T38" s="121">
        <v>1.1247624845236392E-2</v>
      </c>
      <c r="U38" s="121"/>
      <c r="V38" s="121">
        <v>23.875977703278796</v>
      </c>
      <c r="W38" s="121"/>
      <c r="X38" s="121">
        <v>1.2561934875464579E-3</v>
      </c>
      <c r="Y38" s="121">
        <v>6.4019654481722588E-3</v>
      </c>
      <c r="Z38" s="121">
        <v>0.85942437557211981</v>
      </c>
      <c r="AA38" s="121">
        <v>0.20846647645557878</v>
      </c>
      <c r="AB38" s="121">
        <v>0.45178643843545857</v>
      </c>
      <c r="AC38" s="121"/>
      <c r="AD38" s="121">
        <v>4.2694417554049697E-4</v>
      </c>
      <c r="AE38" s="121">
        <v>0.26955496633550452</v>
      </c>
      <c r="AF38" s="121">
        <v>2.3647492833309834E-3</v>
      </c>
      <c r="AG38" s="121">
        <v>1.2802440322646686E-3</v>
      </c>
      <c r="AH38" s="121">
        <v>3.8463114205382243E-3</v>
      </c>
      <c r="AI38" s="121">
        <v>1.2171541675830217E-3</v>
      </c>
      <c r="AJ38" s="121">
        <v>1.8057411893632775</v>
      </c>
      <c r="AK38" s="121"/>
      <c r="AL38" s="121">
        <v>2.0868781407531629E-3</v>
      </c>
      <c r="AM38" s="121">
        <v>1.063609222127619E-2</v>
      </c>
      <c r="AN38" s="121">
        <v>1.4278200058401993</v>
      </c>
      <c r="AO38" s="121">
        <v>0.44782964956556953</v>
      </c>
      <c r="AP38" s="121">
        <v>0.34634025873320429</v>
      </c>
      <c r="AQ38" s="121">
        <v>3.9290371217196099E-3</v>
      </c>
      <c r="AR38" s="121">
        <v>0.75058231598570357</v>
      </c>
      <c r="AS38" s="121">
        <v>0</v>
      </c>
      <c r="AT38" s="121">
        <v>2.3671906084110305E-4</v>
      </c>
      <c r="AU38" s="121">
        <v>2.1268562902149097E-3</v>
      </c>
      <c r="AV38" s="121">
        <v>6.389997787877702E-3</v>
      </c>
      <c r="AW38" s="121">
        <v>2.0221892526401564E-3</v>
      </c>
      <c r="AX38" s="121">
        <v>3</v>
      </c>
      <c r="AY38" s="121"/>
      <c r="AZ38" s="121">
        <v>9.3074555173092932E-2</v>
      </c>
      <c r="BA38" s="121">
        <v>0.25326570356011135</v>
      </c>
    </row>
    <row r="39" spans="1:53">
      <c r="C39" s="62"/>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row>
    <row r="40" spans="1:53">
      <c r="B40" s="118" t="s">
        <v>287</v>
      </c>
      <c r="C40" s="62"/>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row>
    <row r="41" spans="1:53">
      <c r="A41" s="120">
        <v>43298</v>
      </c>
      <c r="B41" s="65" t="s">
        <v>286</v>
      </c>
      <c r="C41" s="62"/>
      <c r="D41" s="121">
        <v>1.3952255205999254E-2</v>
      </c>
      <c r="E41" s="121">
        <v>4.023822790995317E-2</v>
      </c>
      <c r="F41" s="121">
        <v>0.13580570545207307</v>
      </c>
      <c r="G41" s="121">
        <v>0.23461414453807555</v>
      </c>
      <c r="H41" s="121">
        <v>0.16408698176272393</v>
      </c>
      <c r="I41" s="121"/>
      <c r="J41" s="121"/>
      <c r="K41" s="121">
        <v>0.18629921743618269</v>
      </c>
      <c r="L41" s="121">
        <v>2.0880758734618178E-2</v>
      </c>
      <c r="M41" s="121">
        <v>0.11204311170854422</v>
      </c>
      <c r="N41" s="121">
        <v>2.1837804559982677E-2</v>
      </c>
      <c r="O41" s="121">
        <v>1.0661445305398337E-2</v>
      </c>
      <c r="P41" s="121">
        <v>0.51283354446577734</v>
      </c>
      <c r="Q41" s="121"/>
      <c r="R41" s="121">
        <v>0</v>
      </c>
      <c r="S41" s="121">
        <v>1.6339180125187005E-2</v>
      </c>
      <c r="T41" s="121">
        <v>1.6339180125187005E-2</v>
      </c>
      <c r="U41" s="121"/>
      <c r="V41" s="121">
        <v>0.15548128280979129</v>
      </c>
      <c r="W41" s="121"/>
      <c r="X41" s="121">
        <v>2.3218930281243569E-4</v>
      </c>
      <c r="Y41" s="121">
        <v>5.0373344904798643E-4</v>
      </c>
      <c r="Z41" s="121">
        <v>2.66390163695713E-3</v>
      </c>
      <c r="AA41" s="121">
        <v>3.2653325614206744E-3</v>
      </c>
      <c r="AB41" s="121">
        <v>4.0706271833968067E-3</v>
      </c>
      <c r="AC41" s="121"/>
      <c r="AD41" s="121"/>
      <c r="AE41" s="121">
        <v>2.4514667732901023E-3</v>
      </c>
      <c r="AF41" s="121">
        <v>2.9438543260423188E-4</v>
      </c>
      <c r="AG41" s="121">
        <v>1.3762819273866146E-3</v>
      </c>
      <c r="AH41" s="121">
        <v>2.9237922827664596E-4</v>
      </c>
      <c r="AI41" s="121">
        <v>1.1723603810642547E-4</v>
      </c>
      <c r="AJ41" s="121">
        <v>8.5964759125409292E-3</v>
      </c>
      <c r="AK41" s="121"/>
      <c r="AL41" s="121">
        <v>3.864130054925778E-4</v>
      </c>
      <c r="AM41" s="121">
        <v>8.6937940373458622E-4</v>
      </c>
      <c r="AN41" s="121">
        <v>5.4343858269342805E-3</v>
      </c>
      <c r="AO41" s="121">
        <v>1.8791947487913419E-3</v>
      </c>
      <c r="AP41" s="121">
        <v>5.2544278826363163E-3</v>
      </c>
      <c r="AQ41" s="121">
        <v>4.8728181309925497E-4</v>
      </c>
      <c r="AR41" s="121">
        <v>4.9902982889769004E-3</v>
      </c>
      <c r="AS41" s="121">
        <v>0</v>
      </c>
      <c r="AT41" s="121">
        <v>5.3357934211758812E-4</v>
      </c>
      <c r="AU41" s="121">
        <v>2.3260388612835925E-3</v>
      </c>
      <c r="AV41" s="121">
        <v>4.8628360705206525E-4</v>
      </c>
      <c r="AW41" s="121">
        <v>1.9257078421095484E-4</v>
      </c>
      <c r="AX41" s="121">
        <v>1.8841109504205299E-15</v>
      </c>
      <c r="AY41" s="121"/>
      <c r="AZ41" s="121">
        <v>4.322999567485772E-3</v>
      </c>
      <c r="BA41" s="121">
        <v>8.007481074687E-3</v>
      </c>
    </row>
    <row r="42" spans="1:53">
      <c r="A42" s="120">
        <v>43298</v>
      </c>
      <c r="B42" s="62" t="s">
        <v>288</v>
      </c>
      <c r="C42" s="62"/>
      <c r="D42" s="121">
        <v>2.6712060971279098E-2</v>
      </c>
      <c r="E42" s="121">
        <v>1.1162711498556245E-2</v>
      </c>
      <c r="F42" s="121">
        <v>0.23601142399751157</v>
      </c>
      <c r="G42" s="121">
        <v>0.31783403587616793</v>
      </c>
      <c r="H42" s="121">
        <v>0.14882249385537544</v>
      </c>
      <c r="I42" s="121"/>
      <c r="J42" s="121"/>
      <c r="K42" s="121">
        <v>0.21544629608636176</v>
      </c>
      <c r="L42" s="121">
        <v>3.1649444608081209E-2</v>
      </c>
      <c r="M42" s="121">
        <v>9.5273002121972344E-3</v>
      </c>
      <c r="N42" s="121">
        <v>3.6803197270527083E-2</v>
      </c>
      <c r="O42" s="121">
        <v>1.3053010738267763E-2</v>
      </c>
      <c r="P42" s="121">
        <v>0.45720847938038212</v>
      </c>
      <c r="Q42" s="121"/>
      <c r="R42" s="121">
        <v>6.7986997775525911E-17</v>
      </c>
      <c r="S42" s="121">
        <v>1.9289048199080498E-2</v>
      </c>
      <c r="T42" s="121">
        <v>1.9289048199080498E-2</v>
      </c>
      <c r="U42" s="121"/>
      <c r="V42" s="121">
        <v>0.1651666746612562</v>
      </c>
      <c r="W42" s="121"/>
      <c r="X42" s="121">
        <v>4.4453421486568694E-4</v>
      </c>
      <c r="Y42" s="121">
        <v>1.397435089954463E-4</v>
      </c>
      <c r="Z42" s="121">
        <v>4.629490466800926E-3</v>
      </c>
      <c r="AA42" s="121">
        <v>4.4235773956321257E-3</v>
      </c>
      <c r="AB42" s="121">
        <v>3.6919497359309029E-3</v>
      </c>
      <c r="AC42" s="121"/>
      <c r="AD42" s="121"/>
      <c r="AE42" s="121">
        <v>2.8350061989125693E-3</v>
      </c>
      <c r="AF42" s="121">
        <v>4.4620674761146491E-4</v>
      </c>
      <c r="AG42" s="121">
        <v>1.170286231691098E-4</v>
      </c>
      <c r="AH42" s="121">
        <v>4.9274598032570782E-4</v>
      </c>
      <c r="AI42" s="121">
        <v>1.435343164533513E-4</v>
      </c>
      <c r="AJ42" s="121">
        <v>5.8251546981654603E-3</v>
      </c>
      <c r="AK42" s="121"/>
      <c r="AL42" s="121">
        <v>8.2934921209146533E-4</v>
      </c>
      <c r="AM42" s="121">
        <v>2.6368322891269117E-4</v>
      </c>
      <c r="AN42" s="121">
        <v>6.305640863187789E-3</v>
      </c>
      <c r="AO42" s="121">
        <v>1.3489705295005336E-3</v>
      </c>
      <c r="AP42" s="121">
        <v>7.1587214331238855E-3</v>
      </c>
      <c r="AQ42" s="121">
        <v>8.617282756046851E-4</v>
      </c>
      <c r="AR42" s="121">
        <v>9.2294636661105038E-3</v>
      </c>
      <c r="AS42" s="121">
        <v>0</v>
      </c>
      <c r="AT42" s="121">
        <v>5.3862658692504324E-4</v>
      </c>
      <c r="AU42" s="121">
        <v>2.2504699723099587E-4</v>
      </c>
      <c r="AV42" s="121">
        <v>9.21342485561938E-4</v>
      </c>
      <c r="AW42" s="121">
        <v>2.737204672732852E-4</v>
      </c>
      <c r="AX42" s="121">
        <v>6.2803698347351007E-16</v>
      </c>
      <c r="AY42" s="121"/>
      <c r="AZ42" s="121">
        <v>7.9661391437972524E-3</v>
      </c>
      <c r="BA42" s="121">
        <v>9.1923668833294343E-3</v>
      </c>
    </row>
    <row r="43" spans="1:53">
      <c r="A43" s="120">
        <v>43298</v>
      </c>
      <c r="B43" s="62" t="s">
        <v>289</v>
      </c>
      <c r="C43" s="62"/>
      <c r="D43" s="121">
        <v>9.6748404293473273E-3</v>
      </c>
      <c r="E43" s="121">
        <v>2.3054548387104298E-2</v>
      </c>
      <c r="F43" s="121">
        <v>0.60360902196372046</v>
      </c>
      <c r="G43" s="121">
        <v>0.40002918507528845</v>
      </c>
      <c r="H43" s="121">
        <v>0.19074224406075602</v>
      </c>
      <c r="I43" s="121">
        <v>2.4621458120915578E-3</v>
      </c>
      <c r="J43" s="121"/>
      <c r="K43" s="121">
        <v>0.50867152877405464</v>
      </c>
      <c r="L43" s="121">
        <v>4.6210441691605451E-2</v>
      </c>
      <c r="M43" s="121">
        <v>3.9573319648470238E-2</v>
      </c>
      <c r="N43" s="121">
        <v>5.1195461413423508E-2</v>
      </c>
      <c r="O43" s="121">
        <v>5.1794873620208169E-3</v>
      </c>
      <c r="P43" s="121">
        <v>0.49559671386724136</v>
      </c>
      <c r="Q43" s="121"/>
      <c r="R43" s="121">
        <v>0</v>
      </c>
      <c r="S43" s="121">
        <v>2.0156656457711669E-2</v>
      </c>
      <c r="T43" s="121">
        <v>2.0156656457711662E-2</v>
      </c>
      <c r="U43" s="121"/>
      <c r="V43" s="121">
        <v>0.59801039962600222</v>
      </c>
      <c r="W43" s="121"/>
      <c r="X43" s="121">
        <v>1.6100583174150963E-4</v>
      </c>
      <c r="Y43" s="121">
        <v>2.8861477700431009E-4</v>
      </c>
      <c r="Z43" s="121">
        <v>1.1840114200936093E-2</v>
      </c>
      <c r="AA43" s="121">
        <v>5.5675599871299651E-3</v>
      </c>
      <c r="AB43" s="121">
        <v>4.7318840005149453E-3</v>
      </c>
      <c r="AC43" s="121">
        <v>4.3904169259835204E-5</v>
      </c>
      <c r="AD43" s="121"/>
      <c r="AE43" s="121">
        <v>6.6934867922107304E-3</v>
      </c>
      <c r="AF43" s="121">
        <v>6.514936090738216E-4</v>
      </c>
      <c r="AG43" s="121">
        <v>4.8609900071821963E-4</v>
      </c>
      <c r="AH43" s="121">
        <v>6.8543930129098319E-4</v>
      </c>
      <c r="AI43" s="121">
        <v>5.6954996283492564E-5</v>
      </c>
      <c r="AJ43" s="121">
        <v>6.7751803455370274E-3</v>
      </c>
      <c r="AK43" s="121"/>
      <c r="AL43" s="121">
        <v>2.6410029345404397E-4</v>
      </c>
      <c r="AM43" s="121">
        <v>4.7031898761077897E-4</v>
      </c>
      <c r="AN43" s="121">
        <v>1.5580375550431878E-2</v>
      </c>
      <c r="AO43" s="121">
        <v>1.0806925674645293E-2</v>
      </c>
      <c r="AP43" s="121">
        <v>9.3141810852152788E-3</v>
      </c>
      <c r="AQ43" s="121">
        <v>1.0468007763898073E-3</v>
      </c>
      <c r="AR43" s="121">
        <v>9.1524401208422975E-3</v>
      </c>
      <c r="AS43" s="121">
        <v>2.8463671027865106E-4</v>
      </c>
      <c r="AT43" s="121">
        <v>0</v>
      </c>
      <c r="AU43" s="121">
        <v>7.9557920306929438E-4</v>
      </c>
      <c r="AV43" s="121">
        <v>1.1444392244928526E-3</v>
      </c>
      <c r="AW43" s="121">
        <v>8.9691342474472574E-5</v>
      </c>
      <c r="AX43" s="121">
        <v>6.2803698347351007E-16</v>
      </c>
      <c r="AY43" s="121"/>
      <c r="AZ43" s="121">
        <v>8.1805284436985634E-3</v>
      </c>
      <c r="BA43" s="121">
        <v>9.6972396366232245E-3</v>
      </c>
    </row>
    <row r="44" spans="1:53">
      <c r="A44" s="120">
        <v>43298</v>
      </c>
      <c r="B44" s="62" t="s">
        <v>290</v>
      </c>
      <c r="C44" s="62"/>
      <c r="D44" s="121">
        <v>1.8121732588248837E-2</v>
      </c>
      <c r="E44" s="121">
        <v>9.240487938054643E-3</v>
      </c>
      <c r="F44" s="121">
        <v>0.10786766238312682</v>
      </c>
      <c r="G44" s="121">
        <v>0.21713467544667456</v>
      </c>
      <c r="H44" s="121">
        <v>0.153881679065446</v>
      </c>
      <c r="I44" s="121"/>
      <c r="J44" s="121"/>
      <c r="K44" s="121">
        <v>9.4390171444559814E-2</v>
      </c>
      <c r="L44" s="121">
        <v>5.0166233039100706E-2</v>
      </c>
      <c r="M44" s="121">
        <v>2.9436664235835786E-2</v>
      </c>
      <c r="N44" s="121">
        <v>7.3416848484072955E-2</v>
      </c>
      <c r="O44" s="121">
        <v>2.3221036439688321E-3</v>
      </c>
      <c r="P44" s="121">
        <v>0.19550499644086214</v>
      </c>
      <c r="Q44" s="121"/>
      <c r="R44" s="121">
        <v>1.6996749443881478E-17</v>
      </c>
      <c r="S44" s="121">
        <v>1.814007641816905E-2</v>
      </c>
      <c r="T44" s="121">
        <v>1.8140076418169077E-2</v>
      </c>
      <c r="U44" s="121"/>
      <c r="V44" s="121">
        <v>0.10837884598508035</v>
      </c>
      <c r="W44" s="121"/>
      <c r="X44" s="121">
        <v>3.0157651170325904E-4</v>
      </c>
      <c r="Y44" s="121">
        <v>1.1567961865366352E-4</v>
      </c>
      <c r="Z44" s="121">
        <v>2.1158819612226445E-3</v>
      </c>
      <c r="AA44" s="121">
        <v>3.0220553298075841E-3</v>
      </c>
      <c r="AB44" s="121">
        <v>3.8174566873095126E-3</v>
      </c>
      <c r="AC44" s="121"/>
      <c r="AD44" s="121"/>
      <c r="AE44" s="121">
        <v>1.2420576543793773E-3</v>
      </c>
      <c r="AF44" s="121">
        <v>7.072639650232684E-4</v>
      </c>
      <c r="AG44" s="121">
        <v>3.6158536096100966E-4</v>
      </c>
      <c r="AH44" s="121">
        <v>9.8295419044146432E-4</v>
      </c>
      <c r="AI44" s="121">
        <v>2.5534458367812002E-5</v>
      </c>
      <c r="AJ44" s="121">
        <v>3.8265012467703944E-3</v>
      </c>
      <c r="AK44" s="121"/>
      <c r="AL44" s="121">
        <v>6.3942276450652867E-4</v>
      </c>
      <c r="AM44" s="121">
        <v>1.8474185353707054E-4</v>
      </c>
      <c r="AN44" s="121">
        <v>1.5886884301930844E-4</v>
      </c>
      <c r="AO44" s="121">
        <v>2.5337388990575864E-3</v>
      </c>
      <c r="AP44" s="121">
        <v>4.7337912446511442E-3</v>
      </c>
      <c r="AQ44" s="121">
        <v>1.1207409744021894E-3</v>
      </c>
      <c r="AR44" s="121">
        <v>5.3964419288113274E-3</v>
      </c>
      <c r="AS44" s="121">
        <v>0</v>
      </c>
      <c r="AT44" s="121">
        <v>4.2966811305252553E-4</v>
      </c>
      <c r="AU44" s="121">
        <v>5.7770479551417446E-4</v>
      </c>
      <c r="AV44" s="121">
        <v>1.5583774135783431E-3</v>
      </c>
      <c r="AW44" s="121">
        <v>3.7733508419518806E-5</v>
      </c>
      <c r="AX44" s="121">
        <v>1.0877919644084146E-15</v>
      </c>
      <c r="AY44" s="121"/>
      <c r="AZ44" s="121">
        <v>4.1176733142665204E-3</v>
      </c>
      <c r="BA44" s="121">
        <v>6.7703386809293779E-3</v>
      </c>
    </row>
    <row r="45" spans="1:53">
      <c r="A45" s="120">
        <v>43298</v>
      </c>
      <c r="B45" s="62" t="s">
        <v>291</v>
      </c>
      <c r="C45" s="62"/>
      <c r="D45" s="121">
        <v>3.8844532862853855E-3</v>
      </c>
      <c r="E45" s="121">
        <v>9.0043838212284181E-3</v>
      </c>
      <c r="F45" s="121">
        <v>0.37998864130567822</v>
      </c>
      <c r="G45" s="121">
        <v>0.12574966153963651</v>
      </c>
      <c r="H45" s="121">
        <v>0.22971587588438991</v>
      </c>
      <c r="I45" s="121"/>
      <c r="J45" s="121"/>
      <c r="K45" s="121">
        <v>0.1093164946626697</v>
      </c>
      <c r="L45" s="121">
        <v>8.1979827600046212E-3</v>
      </c>
      <c r="M45" s="121">
        <v>1.8586015818351186E-2</v>
      </c>
      <c r="N45" s="121">
        <v>3.3867048547715696E-2</v>
      </c>
      <c r="O45" s="121">
        <v>4.8464118685889665E-3</v>
      </c>
      <c r="P45" s="121">
        <v>0.45649496759690888</v>
      </c>
      <c r="Q45" s="121"/>
      <c r="R45" s="121">
        <v>0</v>
      </c>
      <c r="S45" s="121">
        <v>1.9076928444537029E-2</v>
      </c>
      <c r="T45" s="121">
        <v>1.9076928444536966E-2</v>
      </c>
      <c r="U45" s="121"/>
      <c r="V45" s="121">
        <v>0.1534662558139076</v>
      </c>
      <c r="W45" s="121"/>
      <c r="X45" s="121">
        <v>6.4643922221424265E-5</v>
      </c>
      <c r="Y45" s="121">
        <v>1.1272388359074129E-4</v>
      </c>
      <c r="Z45" s="121">
        <v>7.453680684693419E-3</v>
      </c>
      <c r="AA45" s="121">
        <v>1.7501692629037834E-3</v>
      </c>
      <c r="AB45" s="121">
        <v>5.6987317262314477E-3</v>
      </c>
      <c r="AC45" s="121"/>
      <c r="AD45" s="121"/>
      <c r="AE45" s="121">
        <v>1.4384695659276172E-3</v>
      </c>
      <c r="AF45" s="121">
        <v>1.1557849654595517E-4</v>
      </c>
      <c r="AG45" s="121">
        <v>2.2830138580458412E-4</v>
      </c>
      <c r="AH45" s="121">
        <v>4.5343484466080713E-4</v>
      </c>
      <c r="AI45" s="121">
        <v>5.3292411134692802E-5</v>
      </c>
      <c r="AJ45" s="121">
        <v>1.0210404352853778E-2</v>
      </c>
      <c r="AK45" s="121"/>
      <c r="AL45" s="121">
        <v>9.9509380103268155E-5</v>
      </c>
      <c r="AM45" s="121">
        <v>1.8085335598607352E-4</v>
      </c>
      <c r="AN45" s="121">
        <v>6.5087356951320412E-3</v>
      </c>
      <c r="AO45" s="121">
        <v>2.4913299055364128E-3</v>
      </c>
      <c r="AP45" s="121">
        <v>3.9100502392145102E-3</v>
      </c>
      <c r="AQ45" s="121">
        <v>1.6517314496285323E-4</v>
      </c>
      <c r="AR45" s="121">
        <v>6.021472572015873E-3</v>
      </c>
      <c r="AS45" s="121">
        <v>0</v>
      </c>
      <c r="AT45" s="121">
        <v>0</v>
      </c>
      <c r="AU45" s="121">
        <v>3.4227389763010689E-4</v>
      </c>
      <c r="AV45" s="121">
        <v>7.1366569289912744E-4</v>
      </c>
      <c r="AW45" s="121">
        <v>8.3876172513396859E-5</v>
      </c>
      <c r="AX45" s="121">
        <v>8.8817841970012523E-16</v>
      </c>
      <c r="AY45" s="121"/>
      <c r="AZ45" s="121">
        <v>4.3284011922469024E-3</v>
      </c>
      <c r="BA45" s="121">
        <v>6.9202203765497674E-3</v>
      </c>
    </row>
    <row r="46" spans="1:53">
      <c r="A46" s="120">
        <v>43298</v>
      </c>
      <c r="B46" s="62" t="s">
        <v>292</v>
      </c>
      <c r="C46" s="62"/>
      <c r="D46" s="121">
        <v>2.2711918398350604E-2</v>
      </c>
      <c r="E46" s="121">
        <v>3.3821632308332059E-2</v>
      </c>
      <c r="F46" s="121">
        <v>0.17195365051470524</v>
      </c>
      <c r="G46" s="121">
        <v>0.12317334322544411</v>
      </c>
      <c r="H46" s="121">
        <v>0.14401730185409375</v>
      </c>
      <c r="I46" s="121"/>
      <c r="J46" s="121"/>
      <c r="K46" s="121">
        <v>5.6300567042733771E-2</v>
      </c>
      <c r="L46" s="121">
        <v>3.9926829292260935E-2</v>
      </c>
      <c r="M46" s="121">
        <v>5.9772719228758563E-2</v>
      </c>
      <c r="N46" s="121">
        <v>4.1445312159519306E-2</v>
      </c>
      <c r="O46" s="121">
        <v>9.074172579359505E-3</v>
      </c>
      <c r="P46" s="121">
        <v>0.20518748299381817</v>
      </c>
      <c r="Q46" s="121"/>
      <c r="R46" s="121">
        <v>0</v>
      </c>
      <c r="S46" s="121">
        <v>2.5153617748851123E-2</v>
      </c>
      <c r="T46" s="121">
        <v>2.5153617748851123E-2</v>
      </c>
      <c r="U46" s="121"/>
      <c r="V46" s="121">
        <v>4.7075610849886491E-2</v>
      </c>
      <c r="W46" s="121"/>
      <c r="X46" s="121">
        <v>3.7796502576719146E-4</v>
      </c>
      <c r="Y46" s="121">
        <v>4.2340551212233235E-4</v>
      </c>
      <c r="Z46" s="121">
        <v>3.3729629367341648E-3</v>
      </c>
      <c r="AA46" s="121">
        <v>1.7143123622191262E-3</v>
      </c>
      <c r="AB46" s="121">
        <v>3.5727437820415224E-3</v>
      </c>
      <c r="AC46" s="121"/>
      <c r="AD46" s="121"/>
      <c r="AE46" s="121">
        <v>7.408456746198286E-4</v>
      </c>
      <c r="AF46" s="121">
        <v>5.6290468479149546E-4</v>
      </c>
      <c r="AG46" s="121">
        <v>7.3421839121432886E-4</v>
      </c>
      <c r="AH46" s="121">
        <v>5.5489773944998437E-4</v>
      </c>
      <c r="AI46" s="121">
        <v>9.978197250230377E-5</v>
      </c>
      <c r="AJ46" s="121">
        <v>2.3426074816641175E-3</v>
      </c>
      <c r="AK46" s="121"/>
      <c r="AL46" s="121">
        <v>5.7642532335209953E-4</v>
      </c>
      <c r="AM46" s="121">
        <v>6.4443817588560415E-4</v>
      </c>
      <c r="AN46" s="121">
        <v>4.238276753342974E-3</v>
      </c>
      <c r="AO46" s="121">
        <v>1.0496185973334331E-3</v>
      </c>
      <c r="AP46" s="121">
        <v>2.3466615898953317E-3</v>
      </c>
      <c r="AQ46" s="121">
        <v>8.6221613691341416E-4</v>
      </c>
      <c r="AR46" s="121">
        <v>6.1212324545997536E-3</v>
      </c>
      <c r="AS46" s="121">
        <v>0</v>
      </c>
      <c r="AT46" s="121">
        <v>3.6812611902352447E-4</v>
      </c>
      <c r="AU46" s="121">
        <v>1.1213896003184232E-3</v>
      </c>
      <c r="AV46" s="121">
        <v>8.4553435008719534E-4</v>
      </c>
      <c r="AW46" s="121">
        <v>1.5277989488992976E-4</v>
      </c>
      <c r="AX46" s="121">
        <v>8.8817841970012523E-16</v>
      </c>
      <c r="AY46" s="121"/>
      <c r="AZ46" s="121">
        <v>5.5920518865332988E-3</v>
      </c>
      <c r="BA46" s="121">
        <v>7.0856446786249378E-3</v>
      </c>
    </row>
    <row r="47" spans="1:53">
      <c r="A47" s="120">
        <v>43298</v>
      </c>
      <c r="B47" s="62" t="s">
        <v>293</v>
      </c>
      <c r="C47" s="62"/>
      <c r="D47" s="121">
        <v>2.2378181248707399E-2</v>
      </c>
      <c r="E47" s="121">
        <v>2.1461340995691143E-2</v>
      </c>
      <c r="F47" s="121">
        <v>0.26263200713038043</v>
      </c>
      <c r="G47" s="121">
        <v>2.6848118916104988E-2</v>
      </c>
      <c r="H47" s="121">
        <v>5.2450774496982051E-2</v>
      </c>
      <c r="I47" s="121"/>
      <c r="J47" s="121"/>
      <c r="K47" s="121">
        <v>5.2916143888231224E-2</v>
      </c>
      <c r="L47" s="121">
        <v>1.5078066233218822E-2</v>
      </c>
      <c r="M47" s="121">
        <v>3.0990113541794796E-2</v>
      </c>
      <c r="N47" s="121">
        <v>1.4861986811997963E-2</v>
      </c>
      <c r="O47" s="121">
        <v>4.5611530705878837E-3</v>
      </c>
      <c r="P47" s="121">
        <v>0.22553116042797181</v>
      </c>
      <c r="Q47" s="121"/>
      <c r="R47" s="121">
        <v>0</v>
      </c>
      <c r="S47" s="121">
        <v>1.6350730875558436E-2</v>
      </c>
      <c r="T47" s="121">
        <v>1.6350730875558443E-2</v>
      </c>
      <c r="U47" s="121"/>
      <c r="V47" s="121">
        <v>7.5378947457356474E-2</v>
      </c>
      <c r="W47" s="121"/>
      <c r="X47" s="121">
        <v>3.724110708721486E-4</v>
      </c>
      <c r="Y47" s="121">
        <v>2.6866976709678434E-4</v>
      </c>
      <c r="Z47" s="121">
        <v>5.1516674603839154E-3</v>
      </c>
      <c r="AA47" s="121">
        <v>3.7366901762152157E-4</v>
      </c>
      <c r="AB47" s="121">
        <v>1.3011851773004513E-3</v>
      </c>
      <c r="AC47" s="121"/>
      <c r="AD47" s="121"/>
      <c r="AE47" s="121">
        <v>6.9631086108601847E-4</v>
      </c>
      <c r="AF47" s="121">
        <v>2.1257671271984784E-4</v>
      </c>
      <c r="AG47" s="121">
        <v>3.8066716056743398E-4</v>
      </c>
      <c r="AH47" s="121">
        <v>1.9898228426828223E-4</v>
      </c>
      <c r="AI47" s="121">
        <v>5.0155630861973694E-5</v>
      </c>
      <c r="AJ47" s="121">
        <v>4.0331302586007903E-3</v>
      </c>
      <c r="AK47" s="121"/>
      <c r="AL47" s="121">
        <v>5.8276300901303514E-4</v>
      </c>
      <c r="AM47" s="121">
        <v>4.1540933708960535E-4</v>
      </c>
      <c r="AN47" s="121">
        <v>4.3840349256653137E-3</v>
      </c>
      <c r="AO47" s="121">
        <v>1.2842745559655398E-3</v>
      </c>
      <c r="AP47" s="121">
        <v>7.4424985672616689E-4</v>
      </c>
      <c r="AQ47" s="121">
        <v>3.3692918785255195E-4</v>
      </c>
      <c r="AR47" s="121">
        <v>3.578699305714654E-3</v>
      </c>
      <c r="AS47" s="121">
        <v>0</v>
      </c>
      <c r="AT47" s="121">
        <v>0</v>
      </c>
      <c r="AU47" s="121">
        <v>5.8944697414780071E-4</v>
      </c>
      <c r="AV47" s="121">
        <v>3.0495456437537735E-4</v>
      </c>
      <c r="AW47" s="121">
        <v>8.0262613606646666E-5</v>
      </c>
      <c r="AX47" s="121">
        <v>0</v>
      </c>
      <c r="AY47" s="121"/>
      <c r="AZ47" s="121">
        <v>4.3500460241548255E-3</v>
      </c>
      <c r="BA47" s="121">
        <v>3.6344487202505651E-3</v>
      </c>
    </row>
    <row r="48" spans="1:53">
      <c r="A48" s="120">
        <v>43298</v>
      </c>
      <c r="B48" s="62" t="s">
        <v>294</v>
      </c>
      <c r="C48" s="62"/>
      <c r="D48" s="121">
        <v>2.1489046232906709E-2</v>
      </c>
      <c r="E48" s="121">
        <v>3.0984797842382842E-2</v>
      </c>
      <c r="F48" s="121">
        <v>0.25831899823538063</v>
      </c>
      <c r="G48" s="121">
        <v>1.3849319742621803E-2</v>
      </c>
      <c r="H48" s="121">
        <v>0.18035184852208672</v>
      </c>
      <c r="I48" s="121">
        <v>2.787414931437371E-3</v>
      </c>
      <c r="J48" s="121"/>
      <c r="K48" s="121">
        <v>0.25195612056863992</v>
      </c>
      <c r="L48" s="121">
        <v>1.4104037625209795E-2</v>
      </c>
      <c r="M48" s="121">
        <v>5.2185183580527837E-2</v>
      </c>
      <c r="N48" s="121">
        <v>5.0834867259916539E-2</v>
      </c>
      <c r="O48" s="121">
        <v>7.5617083607696324E-3</v>
      </c>
      <c r="P48" s="121">
        <v>0.32707184150888086</v>
      </c>
      <c r="Q48" s="121"/>
      <c r="R48" s="121">
        <v>0</v>
      </c>
      <c r="S48" s="121">
        <v>1.5357913103561521E-2</v>
      </c>
      <c r="T48" s="121">
        <v>1.5357913103561521E-2</v>
      </c>
      <c r="U48" s="121"/>
      <c r="V48" s="121">
        <v>0.3056185067785222</v>
      </c>
      <c r="W48" s="121"/>
      <c r="X48" s="121">
        <v>3.5761434902490698E-4</v>
      </c>
      <c r="Y48" s="121">
        <v>3.8789181074590419E-4</v>
      </c>
      <c r="Z48" s="121">
        <v>5.0670654812746616E-3</v>
      </c>
      <c r="AA48" s="121">
        <v>1.9275323232598011E-4</v>
      </c>
      <c r="AB48" s="121">
        <v>4.4741217693397735E-3</v>
      </c>
      <c r="AC48" s="121">
        <v>4.9704260546315456E-5</v>
      </c>
      <c r="AD48" s="121"/>
      <c r="AE48" s="121">
        <v>3.3154302331553421E-3</v>
      </c>
      <c r="AF48" s="121">
        <v>1.9884446109135503E-4</v>
      </c>
      <c r="AG48" s="121">
        <v>6.4101687238087793E-4</v>
      </c>
      <c r="AH48" s="121">
        <v>6.8061142401816164E-4</v>
      </c>
      <c r="AI48" s="121">
        <v>8.315052079139688E-5</v>
      </c>
      <c r="AJ48" s="121">
        <v>5.9879478311427661E-3</v>
      </c>
      <c r="AK48" s="121"/>
      <c r="AL48" s="121">
        <v>5.7736649832066289E-4</v>
      </c>
      <c r="AM48" s="121">
        <v>6.2260704523472011E-4</v>
      </c>
      <c r="AN48" s="121">
        <v>9.6096266522393507E-3</v>
      </c>
      <c r="AO48" s="121">
        <v>5.1385656184228731E-3</v>
      </c>
      <c r="AP48" s="121">
        <v>7.3945676913260818E-4</v>
      </c>
      <c r="AQ48" s="121">
        <v>3.1959312392531572E-4</v>
      </c>
      <c r="AR48" s="121">
        <v>5.3840740988388034E-3</v>
      </c>
      <c r="AS48" s="121">
        <v>2.6885067820746187E-4</v>
      </c>
      <c r="AT48" s="121">
        <v>0</v>
      </c>
      <c r="AU48" s="121">
        <v>1.031115729851505E-3</v>
      </c>
      <c r="AV48" s="121">
        <v>1.0885269227869062E-3</v>
      </c>
      <c r="AW48" s="121">
        <v>1.3460787296540102E-4</v>
      </c>
      <c r="AX48" s="121">
        <v>1.4043333874306805E-15</v>
      </c>
      <c r="AY48" s="121"/>
      <c r="AZ48" s="121">
        <v>4.4188069921628657E-3</v>
      </c>
      <c r="BA48" s="121">
        <v>4.888747746317995E-3</v>
      </c>
    </row>
    <row r="49" spans="1:54">
      <c r="A49" s="120">
        <v>43298</v>
      </c>
      <c r="B49" s="62" t="s">
        <v>295</v>
      </c>
      <c r="C49" s="62"/>
      <c r="D49" s="121">
        <v>7.7981075482025305E-3</v>
      </c>
      <c r="E49" s="121">
        <v>2.5890459581346437E-2</v>
      </c>
      <c r="F49" s="121">
        <v>0.1554320876653171</v>
      </c>
      <c r="G49" s="121">
        <v>7.7199495499215134E-2</v>
      </c>
      <c r="H49" s="121">
        <v>0.26228818520347491</v>
      </c>
      <c r="I49" s="121"/>
      <c r="J49" s="121"/>
      <c r="K49" s="121">
        <v>4.2611789792654162E-2</v>
      </c>
      <c r="L49" s="121">
        <v>2.121179684358054E-2</v>
      </c>
      <c r="M49" s="121">
        <v>5.9043416229076495E-3</v>
      </c>
      <c r="N49" s="121">
        <v>2.9789923956487954E-2</v>
      </c>
      <c r="O49" s="121">
        <v>5.0959341963307796E-3</v>
      </c>
      <c r="P49" s="121">
        <v>0.55191781755018277</v>
      </c>
      <c r="Q49" s="121"/>
      <c r="R49" s="121">
        <v>0</v>
      </c>
      <c r="S49" s="121">
        <v>3.725650317184459E-2</v>
      </c>
      <c r="T49" s="121">
        <v>3.725650317184459E-2</v>
      </c>
      <c r="U49" s="121"/>
      <c r="V49" s="121">
        <v>3.6932701022801662E-2</v>
      </c>
      <c r="W49" s="121"/>
      <c r="X49" s="121">
        <v>1.2977379843905025E-4</v>
      </c>
      <c r="Y49" s="121">
        <v>3.2411692014705089E-4</v>
      </c>
      <c r="Z49" s="121">
        <v>3.0488836340784287E-3</v>
      </c>
      <c r="AA49" s="121">
        <v>1.0744536603926804E-3</v>
      </c>
      <c r="AB49" s="121">
        <v>6.5067771075036918E-3</v>
      </c>
      <c r="AC49" s="121"/>
      <c r="AD49" s="121"/>
      <c r="AE49" s="121">
        <v>5.6071833400426476E-4</v>
      </c>
      <c r="AF49" s="121">
        <v>2.9905254255717655E-4</v>
      </c>
      <c r="AG49" s="121">
        <v>7.2525999544375926E-5</v>
      </c>
      <c r="AH49" s="121">
        <v>3.9884755598457568E-4</v>
      </c>
      <c r="AI49" s="121">
        <v>5.6036223843531788E-5</v>
      </c>
      <c r="AJ49" s="121">
        <v>1.0380173887308414E-2</v>
      </c>
      <c r="AK49" s="121"/>
      <c r="AL49" s="121">
        <v>1.9260897046602656E-4</v>
      </c>
      <c r="AM49" s="121">
        <v>5.0357022931514874E-4</v>
      </c>
      <c r="AN49" s="121">
        <v>7.3717269156525116E-3</v>
      </c>
      <c r="AO49" s="121">
        <v>1.0179515913970982E-3</v>
      </c>
      <c r="AP49" s="121">
        <v>1.0397001046997495E-3</v>
      </c>
      <c r="AQ49" s="121">
        <v>4.5543911822698059E-4</v>
      </c>
      <c r="AR49" s="121">
        <v>6.7977686246754182E-3</v>
      </c>
      <c r="AS49" s="121">
        <v>0</v>
      </c>
      <c r="AT49" s="121">
        <v>0</v>
      </c>
      <c r="AU49" s="121">
        <v>3.0389602527052142E-3</v>
      </c>
      <c r="AV49" s="121">
        <v>5.9205376529020148E-4</v>
      </c>
      <c r="AW49" s="121">
        <v>8.1666538039108452E-5</v>
      </c>
      <c r="AX49" s="121">
        <v>0</v>
      </c>
      <c r="AY49" s="121"/>
      <c r="AZ49" s="121">
        <v>8.08600642045087E-3</v>
      </c>
      <c r="BA49" s="121">
        <v>8.5072964437780483E-3</v>
      </c>
    </row>
    <row r="50" spans="1:54">
      <c r="A50" s="120">
        <v>43298</v>
      </c>
      <c r="B50" s="62" t="s">
        <v>296</v>
      </c>
      <c r="C50" s="62"/>
      <c r="D50" s="121">
        <v>3.0758008669829993E-2</v>
      </c>
      <c r="E50" s="121">
        <v>9.397117004698783E-3</v>
      </c>
      <c r="F50" s="121">
        <v>0.15992836401755661</v>
      </c>
      <c r="G50" s="121">
        <v>0.18085608946710449</v>
      </c>
      <c r="H50" s="121">
        <v>0.12964684686228609</v>
      </c>
      <c r="I50" s="121"/>
      <c r="J50" s="121"/>
      <c r="K50" s="121">
        <v>0.18331261139739805</v>
      </c>
      <c r="L50" s="121">
        <v>3.7788506735955234E-2</v>
      </c>
      <c r="M50" s="121">
        <v>2.3060215639350241E-2</v>
      </c>
      <c r="N50" s="121">
        <v>1.7506349819422697E-2</v>
      </c>
      <c r="O50" s="121">
        <v>8.9033789091557836E-3</v>
      </c>
      <c r="P50" s="121">
        <v>0.24777295579891562</v>
      </c>
      <c r="Q50" s="121"/>
      <c r="R50" s="121">
        <v>0</v>
      </c>
      <c r="S50" s="121">
        <v>7.9652602140486816E-3</v>
      </c>
      <c r="T50" s="121">
        <v>7.9652602140486833E-3</v>
      </c>
      <c r="U50" s="121"/>
      <c r="V50" s="121">
        <v>0.19522933220709188</v>
      </c>
      <c r="W50" s="121"/>
      <c r="X50" s="121">
        <v>5.1186567931153153E-4</v>
      </c>
      <c r="Y50" s="121">
        <v>1.1764042319352508E-4</v>
      </c>
      <c r="Z50" s="121">
        <v>3.1370805025021575E-3</v>
      </c>
      <c r="AA50" s="121">
        <v>2.5171341609896113E-3</v>
      </c>
      <c r="AB50" s="121">
        <v>3.2162452707091686E-3</v>
      </c>
      <c r="AC50" s="121"/>
      <c r="AD50" s="121"/>
      <c r="AE50" s="121">
        <v>2.4121667398828883E-3</v>
      </c>
      <c r="AF50" s="121">
        <v>5.3275774335197028E-4</v>
      </c>
      <c r="AG50" s="121">
        <v>2.8326023386992058E-4</v>
      </c>
      <c r="AH50" s="121">
        <v>2.3438679635055142E-4</v>
      </c>
      <c r="AI50" s="121">
        <v>9.7903880681282147E-5</v>
      </c>
      <c r="AJ50" s="121">
        <v>4.9849588425766493E-3</v>
      </c>
      <c r="AK50" s="121"/>
      <c r="AL50" s="121">
        <v>8.4923550158003136E-4</v>
      </c>
      <c r="AM50" s="121">
        <v>2.1639218215826103E-4</v>
      </c>
      <c r="AN50" s="121">
        <v>3.7692795720059543E-3</v>
      </c>
      <c r="AO50" s="121">
        <v>3.6300865814349365E-3</v>
      </c>
      <c r="AP50" s="121">
        <v>4.4600559623489532E-3</v>
      </c>
      <c r="AQ50" s="121">
        <v>8.9398869825426102E-4</v>
      </c>
      <c r="AR50" s="121">
        <v>3.8336799796177428E-3</v>
      </c>
      <c r="AS50" s="121">
        <v>0</v>
      </c>
      <c r="AT50" s="121">
        <v>8.2001888099355756E-4</v>
      </c>
      <c r="AU50" s="121">
        <v>4.6771618416766145E-4</v>
      </c>
      <c r="AV50" s="121">
        <v>3.7469388643612112E-4</v>
      </c>
      <c r="AW50" s="121">
        <v>1.6627288241164708E-4</v>
      </c>
      <c r="AX50" s="121">
        <v>6.2803698347351007E-16</v>
      </c>
      <c r="AY50" s="121"/>
      <c r="AZ50" s="121">
        <v>1.8037025033371559E-3</v>
      </c>
      <c r="BA50" s="121">
        <v>5.8485728836996792E-3</v>
      </c>
    </row>
    <row r="51" spans="1:54">
      <c r="U51" s="62"/>
      <c r="V51" s="8"/>
    </row>
    <row r="52" spans="1:54">
      <c r="B52" s="118" t="s">
        <v>298</v>
      </c>
      <c r="P52" s="8"/>
      <c r="Q52" s="62"/>
      <c r="T52" s="8"/>
      <c r="U52" s="62"/>
      <c r="W52" s="62"/>
    </row>
    <row r="53" spans="1:54">
      <c r="A53" s="120">
        <v>43299</v>
      </c>
      <c r="B53" s="62" t="s">
        <v>286</v>
      </c>
      <c r="D53" s="121">
        <v>6.5201999999999996E-2</v>
      </c>
      <c r="E53" s="121">
        <v>0.18712199999999998</v>
      </c>
      <c r="F53" s="121">
        <v>38.400588999999997</v>
      </c>
      <c r="G53" s="121">
        <v>12.403760333333333</v>
      </c>
      <c r="H53" s="121">
        <v>18.421092999999999</v>
      </c>
      <c r="I53" s="121"/>
      <c r="J53" s="121"/>
      <c r="K53" s="121">
        <v>29.691724666666669</v>
      </c>
      <c r="L53" s="121">
        <v>0.21347799999999997</v>
      </c>
      <c r="M53" s="121">
        <v>7.8772666666666671E-2</v>
      </c>
      <c r="N53" s="121">
        <v>0.22313966666666665</v>
      </c>
      <c r="O53" s="121">
        <v>0.11733566666666666</v>
      </c>
      <c r="P53" s="36">
        <v>99.802216999999999</v>
      </c>
      <c r="Q53" s="121"/>
      <c r="R53" s="121">
        <v>0.22</v>
      </c>
      <c r="S53" s="121">
        <v>0.20553013232843362</v>
      </c>
      <c r="T53" s="36">
        <v>1.4469867671566402E-2</v>
      </c>
      <c r="U53" s="121"/>
      <c r="V53" s="121">
        <v>34.154017659824326</v>
      </c>
      <c r="W53" s="121"/>
      <c r="X53" s="121">
        <v>1.0850723914128805E-3</v>
      </c>
      <c r="Y53" s="121">
        <v>2.3425388082123186E-3</v>
      </c>
      <c r="Z53" s="121">
        <v>0.75324811690859172</v>
      </c>
      <c r="AA53" s="121">
        <v>0.1726341034562747</v>
      </c>
      <c r="AB53" s="121">
        <v>0.4569856859340114</v>
      </c>
      <c r="AC53" s="121"/>
      <c r="AD53" s="121"/>
      <c r="AE53" s="121">
        <v>0.3907062920806193</v>
      </c>
      <c r="AF53" s="121">
        <v>3.0096997039334556E-3</v>
      </c>
      <c r="AG53" s="121">
        <v>9.6760430741514147E-4</v>
      </c>
      <c r="AH53" s="121">
        <v>2.9875440710492255E-3</v>
      </c>
      <c r="AI53" s="121">
        <v>1.2902536470933217E-3</v>
      </c>
      <c r="AJ53" s="121">
        <v>1.7852569113086132</v>
      </c>
      <c r="AK53" s="121"/>
      <c r="AL53" s="121">
        <v>1.8235872988905857E-3</v>
      </c>
      <c r="AM53" s="121">
        <v>3.9363670148719176E-3</v>
      </c>
      <c r="AN53" s="121">
        <v>1.2657828891465173</v>
      </c>
      <c r="AO53" s="121">
        <v>0.65655527416943771</v>
      </c>
      <c r="AP53" s="121">
        <v>0.29009883237653916</v>
      </c>
      <c r="AQ53" s="121">
        <v>5.0577493518778075E-3</v>
      </c>
      <c r="AR53" s="121">
        <v>0.76793071791973733</v>
      </c>
      <c r="AS53" s="121">
        <v>0</v>
      </c>
      <c r="AT53" s="121">
        <v>0</v>
      </c>
      <c r="AU53" s="121">
        <v>1.6257580944521411E-3</v>
      </c>
      <c r="AV53" s="121">
        <v>5.0206040778966454E-3</v>
      </c>
      <c r="AW53" s="121">
        <v>2.1682205497793386E-3</v>
      </c>
      <c r="AX53" s="121">
        <v>3</v>
      </c>
      <c r="AY53" s="121"/>
      <c r="AZ53" s="121">
        <v>5.9637266407181734E-2</v>
      </c>
      <c r="BA53" s="121">
        <v>0.23046156596935741</v>
      </c>
      <c r="BB53" s="121"/>
    </row>
    <row r="54" spans="1:54">
      <c r="A54" s="120">
        <v>43299</v>
      </c>
      <c r="B54" s="62" t="s">
        <v>288</v>
      </c>
      <c r="D54" s="121">
        <v>3.6443666666666666E-2</v>
      </c>
      <c r="E54" s="121">
        <v>0.11755166666666667</v>
      </c>
      <c r="F54" s="121">
        <v>21.89128066666667</v>
      </c>
      <c r="G54" s="121">
        <v>15.677213333333334</v>
      </c>
      <c r="H54" s="121">
        <v>14.585222333333334</v>
      </c>
      <c r="I54" s="121"/>
      <c r="J54" s="121">
        <v>3.2263E-2</v>
      </c>
      <c r="K54" s="121">
        <v>44.980213333333332</v>
      </c>
      <c r="L54" s="121">
        <v>0.31498133333333334</v>
      </c>
      <c r="M54" s="121">
        <v>0.10256700000000001</v>
      </c>
      <c r="N54" s="121">
        <v>0.14276833333333336</v>
      </c>
      <c r="O54" s="121">
        <v>0.12210566666666667</v>
      </c>
      <c r="P54" s="36">
        <v>97.981101666666675</v>
      </c>
      <c r="Q54" s="121"/>
      <c r="R54" s="121">
        <v>0.20000000000000004</v>
      </c>
      <c r="S54" s="121">
        <v>0.20947332699426691</v>
      </c>
      <c r="T54" s="36">
        <v>-9.4733269942668952E-3</v>
      </c>
      <c r="U54" s="121"/>
      <c r="V54" s="121">
        <v>57.954323955504883</v>
      </c>
      <c r="W54" s="121"/>
      <c r="X54" s="121">
        <v>6.0648471736839181E-4</v>
      </c>
      <c r="Y54" s="121">
        <v>1.4716032381906193E-3</v>
      </c>
      <c r="Z54" s="121">
        <v>0.42940919314763959</v>
      </c>
      <c r="AA54" s="121">
        <v>0.21819364416608678</v>
      </c>
      <c r="AB54" s="121">
        <v>0.36182640370462255</v>
      </c>
      <c r="AC54" s="121"/>
      <c r="AD54" s="121">
        <v>5.2053888351080995E-4</v>
      </c>
      <c r="AE54" s="121">
        <v>0.59188385200780746</v>
      </c>
      <c r="AF54" s="121">
        <v>4.4407349969453449E-3</v>
      </c>
      <c r="AG54" s="121">
        <v>1.2598820783687509E-3</v>
      </c>
      <c r="AH54" s="121">
        <v>1.9114785558084527E-3</v>
      </c>
      <c r="AI54" s="121">
        <v>1.3427058133567919E-3</v>
      </c>
      <c r="AJ54" s="121">
        <v>1.6125194953873649</v>
      </c>
      <c r="AK54" s="121"/>
      <c r="AL54" s="121">
        <v>1.1286512785211114E-3</v>
      </c>
      <c r="AM54" s="121">
        <v>2.7379536821505509E-3</v>
      </c>
      <c r="AN54" s="121">
        <v>0.7988907771912328</v>
      </c>
      <c r="AO54" s="121">
        <v>1.1011681880300705</v>
      </c>
      <c r="AP54" s="121">
        <v>0.40593562292475022</v>
      </c>
      <c r="AQ54" s="121">
        <v>8.2614595361519619E-3</v>
      </c>
      <c r="AR54" s="121">
        <v>0.67315740290256609</v>
      </c>
      <c r="AS54" s="121">
        <v>0</v>
      </c>
      <c r="AT54" s="121">
        <v>3.2241796424380885E-4</v>
      </c>
      <c r="AU54" s="121">
        <v>2.3439061802274694E-3</v>
      </c>
      <c r="AV54" s="121">
        <v>3.5557001137797761E-3</v>
      </c>
      <c r="AW54" s="121">
        <v>2.4979201963054947E-3</v>
      </c>
      <c r="AX54" s="121">
        <v>3</v>
      </c>
      <c r="AY54" s="121"/>
      <c r="AZ54" s="121">
        <v>8.5036482232681301E-2</v>
      </c>
      <c r="BA54" s="121">
        <v>0.32089914069206898</v>
      </c>
      <c r="BB54" s="121"/>
    </row>
    <row r="55" spans="1:54">
      <c r="A55" s="120">
        <v>43299</v>
      </c>
      <c r="B55" s="62" t="s">
        <v>289</v>
      </c>
      <c r="D55" s="121">
        <v>2.9928E-2</v>
      </c>
      <c r="E55" s="121">
        <v>4.3270999999999997E-2</v>
      </c>
      <c r="F55" s="121">
        <v>49.92308533333334</v>
      </c>
      <c r="G55" s="121">
        <v>16.182487666666667</v>
      </c>
      <c r="H55" s="121">
        <v>18.550225666666666</v>
      </c>
      <c r="I55" s="121">
        <v>2.17065E-2</v>
      </c>
      <c r="J55" s="121">
        <v>2.0067000000000002E-2</v>
      </c>
      <c r="K55" s="121">
        <v>13.445179666666666</v>
      </c>
      <c r="L55" s="121">
        <v>0.164882</v>
      </c>
      <c r="M55" s="121">
        <v>0.23150733333333331</v>
      </c>
      <c r="N55" s="121">
        <v>0.37627766666666673</v>
      </c>
      <c r="O55" s="121">
        <v>5.260299999999999E-2</v>
      </c>
      <c r="P55" s="36">
        <v>99.020607333333331</v>
      </c>
      <c r="Q55" s="121"/>
      <c r="R55" s="121">
        <v>0.32</v>
      </c>
      <c r="S55" s="121">
        <v>0.33727257225541551</v>
      </c>
      <c r="T55" s="36">
        <v>-1.7272572255415491E-2</v>
      </c>
      <c r="U55" s="121"/>
      <c r="V55" s="121">
        <v>15.302403228311549</v>
      </c>
      <c r="W55" s="121"/>
      <c r="X55" s="121">
        <v>4.9805292061907145E-4</v>
      </c>
      <c r="Y55" s="121">
        <v>5.4170005007511267E-4</v>
      </c>
      <c r="Z55" s="121">
        <v>0.97926805283117579</v>
      </c>
      <c r="AA55" s="121">
        <v>0.22522599396891674</v>
      </c>
      <c r="AB55" s="121">
        <v>0.46018917555610689</v>
      </c>
      <c r="AC55" s="121">
        <v>3.8706312410841657E-4</v>
      </c>
      <c r="AD55" s="121">
        <v>3.2376573088092935E-4</v>
      </c>
      <c r="AE55" s="121">
        <v>0.17692189837050684</v>
      </c>
      <c r="AF55" s="121">
        <v>2.3245735231918791E-3</v>
      </c>
      <c r="AG55" s="121">
        <v>2.8437210825860873E-3</v>
      </c>
      <c r="AH55" s="121">
        <v>5.0378587048690139E-3</v>
      </c>
      <c r="AI55" s="121">
        <v>5.7843633164723993E-4</v>
      </c>
      <c r="AJ55" s="121">
        <v>1.8537954273327273</v>
      </c>
      <c r="AK55" s="121"/>
      <c r="AL55" s="121">
        <v>8.0612673220461335E-4</v>
      </c>
      <c r="AM55" s="121">
        <v>8.7703649515239737E-4</v>
      </c>
      <c r="AN55" s="121">
        <v>1.5847455022163937</v>
      </c>
      <c r="AO55" s="121">
        <v>0.28632163037878766</v>
      </c>
      <c r="AP55" s="121">
        <v>0.36448338073647152</v>
      </c>
      <c r="AQ55" s="121">
        <v>3.7622660941836607E-3</v>
      </c>
      <c r="AR55" s="121">
        <v>0.74472185430651761</v>
      </c>
      <c r="AS55" s="121">
        <v>4.185514485154202E-4</v>
      </c>
      <c r="AT55" s="121">
        <v>1.7393179546392647E-4</v>
      </c>
      <c r="AU55" s="121">
        <v>4.6017234238915307E-3</v>
      </c>
      <c r="AV55" s="121">
        <v>8.1516755481382073E-3</v>
      </c>
      <c r="AW55" s="121">
        <v>9.3632082427976958E-4</v>
      </c>
      <c r="AX55" s="121">
        <v>3</v>
      </c>
      <c r="AY55" s="121"/>
      <c r="AZ55" s="121">
        <v>0.1229315102727299</v>
      </c>
      <c r="BA55" s="121">
        <v>0.2415518704637416</v>
      </c>
      <c r="BB55" s="121"/>
    </row>
    <row r="56" spans="1:54">
      <c r="A56" s="120">
        <v>43299</v>
      </c>
      <c r="B56" s="62" t="s">
        <v>291</v>
      </c>
      <c r="D56" s="121">
        <v>1.9764666666666666E-2</v>
      </c>
      <c r="E56" s="121">
        <v>6.2298333333333338E-2</v>
      </c>
      <c r="F56" s="121">
        <v>54.254617000000003</v>
      </c>
      <c r="G56" s="121">
        <v>10.593234000000001</v>
      </c>
      <c r="H56" s="121">
        <v>19.949494999999999</v>
      </c>
      <c r="I56" s="121">
        <v>6.8849999999999996E-3</v>
      </c>
      <c r="J56" s="121"/>
      <c r="K56" s="121">
        <v>13.752531666666664</v>
      </c>
      <c r="L56" s="121">
        <v>0.13472666666666666</v>
      </c>
      <c r="M56" s="121">
        <v>0.18497033333333332</v>
      </c>
      <c r="N56" s="121">
        <v>0.287049</v>
      </c>
      <c r="O56" s="121">
        <v>8.1339333333333333E-2</v>
      </c>
      <c r="P56" s="36">
        <v>99.322320999999988</v>
      </c>
      <c r="Q56" s="121"/>
      <c r="R56" s="121">
        <v>5.8000000000000003E-2</v>
      </c>
      <c r="S56" s="121">
        <v>0.10147222980431132</v>
      </c>
      <c r="T56" s="36">
        <v>-4.3472229804311334E-2</v>
      </c>
      <c r="U56" s="121"/>
      <c r="V56" s="121">
        <v>14.533062527139601</v>
      </c>
      <c r="W56" s="121"/>
      <c r="X56" s="121">
        <v>3.2891773450934703E-4</v>
      </c>
      <c r="Y56" s="121">
        <v>7.7989901518945085E-4</v>
      </c>
      <c r="Z56" s="121">
        <v>1.0642333660258927</v>
      </c>
      <c r="AA56" s="121">
        <v>0.14743540709812109</v>
      </c>
      <c r="AB56" s="121">
        <v>0.49490188538824104</v>
      </c>
      <c r="AC56" s="121">
        <v>1.2277104136947217E-4</v>
      </c>
      <c r="AD56" s="121"/>
      <c r="AE56" s="121">
        <v>0.18096626971072657</v>
      </c>
      <c r="AF56" s="121">
        <v>1.8994313642558391E-3</v>
      </c>
      <c r="AG56" s="121">
        <v>2.2720836916021786E-3</v>
      </c>
      <c r="AH56" s="121">
        <v>3.8432052483598884E-3</v>
      </c>
      <c r="AI56" s="121">
        <v>8.9442856095594181E-4</v>
      </c>
      <c r="AJ56" s="121">
        <v>1.8975958175183105</v>
      </c>
      <c r="AK56" s="121"/>
      <c r="AL56" s="121">
        <v>5.1967346119458785E-4</v>
      </c>
      <c r="AM56" s="121">
        <v>1.2329209965983553E-3</v>
      </c>
      <c r="AN56" s="121">
        <v>1.6824963181429331</v>
      </c>
      <c r="AO56" s="121">
        <v>0.28609811355481979</v>
      </c>
      <c r="AP56" s="121">
        <v>0.23308757130772451</v>
      </c>
      <c r="AQ56" s="121">
        <v>3.0027862464008953E-3</v>
      </c>
      <c r="AR56" s="121">
        <v>0.78241754334223168</v>
      </c>
      <c r="AS56" s="121">
        <v>6.4593711337426038E-5</v>
      </c>
      <c r="AT56" s="121">
        <v>0</v>
      </c>
      <c r="AU56" s="121">
        <v>3.5909423336386742E-3</v>
      </c>
      <c r="AV56" s="121">
        <v>6.0754566839181451E-3</v>
      </c>
      <c r="AW56" s="121">
        <v>1.4140802192026045E-3</v>
      </c>
      <c r="AX56" s="121">
        <v>3</v>
      </c>
      <c r="AY56" s="121"/>
      <c r="AZ56" s="121">
        <v>2.3658138729053608E-2</v>
      </c>
      <c r="BA56" s="121">
        <v>0.20942943257867089</v>
      </c>
      <c r="BB56" s="121"/>
    </row>
    <row r="57" spans="1:54">
      <c r="A57" s="120">
        <v>43299</v>
      </c>
      <c r="B57" s="62" t="s">
        <v>292</v>
      </c>
      <c r="D57" s="121">
        <v>3.7413000000000002E-2</v>
      </c>
      <c r="E57" s="121">
        <v>0.105433</v>
      </c>
      <c r="F57" s="121">
        <v>62.130602333333336</v>
      </c>
      <c r="G57" s="121">
        <v>10.878067666666666</v>
      </c>
      <c r="H57" s="121">
        <v>21.919390333333336</v>
      </c>
      <c r="I57" s="121"/>
      <c r="J57" s="121"/>
      <c r="K57" s="121">
        <v>3.8301526666666668</v>
      </c>
      <c r="L57" s="121">
        <v>7.6310666666666666E-2</v>
      </c>
      <c r="M57" s="121">
        <v>0.13383300000000001</v>
      </c>
      <c r="N57" s="121">
        <v>0.34996333333333335</v>
      </c>
      <c r="O57" s="121">
        <v>6.5100666666666668E-2</v>
      </c>
      <c r="P57" s="36">
        <v>99.526266666666672</v>
      </c>
      <c r="Q57" s="121"/>
      <c r="R57" s="121">
        <v>0.22</v>
      </c>
      <c r="S57" s="121">
        <v>0.27135002605724318</v>
      </c>
      <c r="T57" s="36">
        <v>-5.135002605724312E-2</v>
      </c>
      <c r="U57" s="121"/>
      <c r="V57" s="121">
        <v>3.9712422499603317</v>
      </c>
      <c r="W57" s="121"/>
      <c r="X57" s="121">
        <v>6.2261607588617071E-4</v>
      </c>
      <c r="Y57" s="121">
        <v>1.319892338507762E-3</v>
      </c>
      <c r="Z57" s="121">
        <v>1.2187250359618151</v>
      </c>
      <c r="AA57" s="121">
        <v>0.15139968916724658</v>
      </c>
      <c r="AB57" s="121">
        <v>0.54377053667410902</v>
      </c>
      <c r="AC57" s="121"/>
      <c r="AD57" s="121"/>
      <c r="AE57" s="121">
        <v>5.0400061407548741E-2</v>
      </c>
      <c r="AF57" s="121">
        <v>1.075858827952441E-3</v>
      </c>
      <c r="AG57" s="121">
        <v>1.6439380911435944E-3</v>
      </c>
      <c r="AH57" s="121">
        <v>4.6855446958539741E-3</v>
      </c>
      <c r="AI57" s="121">
        <v>7.1586393959387153E-4</v>
      </c>
      <c r="AJ57" s="121">
        <v>1.9743590371796571</v>
      </c>
      <c r="AK57" s="121"/>
      <c r="AL57" s="121">
        <v>9.4606088606948296E-4</v>
      </c>
      <c r="AM57" s="121">
        <v>2.0052660738179929E-3</v>
      </c>
      <c r="AN57" s="121">
        <v>1.8518280672397633</v>
      </c>
      <c r="AO57" s="121">
        <v>7.6582137176630399E-2</v>
      </c>
      <c r="AP57" s="121">
        <v>0.23004927635900616</v>
      </c>
      <c r="AQ57" s="121">
        <v>1.6345168253010238E-3</v>
      </c>
      <c r="AR57" s="121">
        <v>0.82624972688299481</v>
      </c>
      <c r="AS57" s="121">
        <v>0</v>
      </c>
      <c r="AT57" s="121">
        <v>0</v>
      </c>
      <c r="AU57" s="121">
        <v>2.4977976894729674E-3</v>
      </c>
      <c r="AV57" s="121">
        <v>7.1193971887300424E-3</v>
      </c>
      <c r="AW57" s="121">
        <v>1.0877536782138914E-3</v>
      </c>
      <c r="AX57" s="121">
        <v>3</v>
      </c>
      <c r="AY57" s="121"/>
      <c r="AZ57" s="121">
        <v>6.2423880629188723E-2</v>
      </c>
      <c r="BA57" s="121">
        <v>0.16762539572981741</v>
      </c>
      <c r="BB57" s="121"/>
    </row>
    <row r="58" spans="1:54">
      <c r="A58" s="120">
        <v>43299</v>
      </c>
      <c r="B58" s="62" t="s">
        <v>293</v>
      </c>
      <c r="D58" s="121">
        <v>3.9774750000000005E-2</v>
      </c>
      <c r="E58" s="121">
        <v>0.14729875000000001</v>
      </c>
      <c r="F58" s="121">
        <v>56.748592250000002</v>
      </c>
      <c r="G58" s="121">
        <v>11.518777249999999</v>
      </c>
      <c r="H58" s="121">
        <v>21.066558499999999</v>
      </c>
      <c r="I58" s="121"/>
      <c r="J58" s="121"/>
      <c r="K58" s="121">
        <v>9.5098352500000001</v>
      </c>
      <c r="L58" s="121">
        <v>0.13686500000000001</v>
      </c>
      <c r="M58" s="121">
        <v>0.121972</v>
      </c>
      <c r="N58" s="121">
        <v>0.34380600000000006</v>
      </c>
      <c r="O58" s="121">
        <v>7.5669E-2</v>
      </c>
      <c r="P58" s="36">
        <v>99.709148749999997</v>
      </c>
      <c r="Q58" s="121"/>
      <c r="R58" s="121">
        <v>0.22</v>
      </c>
      <c r="S58" s="121">
        <v>0.26564546313872972</v>
      </c>
      <c r="T58" s="36">
        <v>-4.5645463138729678E-2</v>
      </c>
      <c r="U58" s="121"/>
      <c r="V58" s="121">
        <v>10.105714289996136</v>
      </c>
      <c r="W58" s="121"/>
      <c r="X58" s="121">
        <v>6.6191962056914627E-4</v>
      </c>
      <c r="Y58" s="121">
        <v>1.8440003755633449E-3</v>
      </c>
      <c r="Z58" s="121">
        <v>1.1131540260886623</v>
      </c>
      <c r="AA58" s="121">
        <v>0.1603170111343076</v>
      </c>
      <c r="AB58" s="121">
        <v>0.52261370627635828</v>
      </c>
      <c r="AC58" s="121"/>
      <c r="AD58" s="121"/>
      <c r="AE58" s="121">
        <v>0.12513764392394236</v>
      </c>
      <c r="AF58" s="121">
        <v>1.9295784576342872E-3</v>
      </c>
      <c r="AG58" s="121">
        <v>1.4982434590345168E-3</v>
      </c>
      <c r="AH58" s="121">
        <v>4.6031061721783385E-3</v>
      </c>
      <c r="AI58" s="121">
        <v>8.3207609412799647E-4</v>
      </c>
      <c r="AJ58" s="121">
        <v>1.9325913116023781</v>
      </c>
      <c r="AK58" s="121"/>
      <c r="AL58" s="121">
        <v>1.0274683230888011E-3</v>
      </c>
      <c r="AM58" s="121">
        <v>2.8624160356420843E-3</v>
      </c>
      <c r="AN58" s="121">
        <v>1.7279708673252001</v>
      </c>
      <c r="AO58" s="121">
        <v>0.19425426398579027</v>
      </c>
      <c r="AP58" s="121">
        <v>0.24886178827197011</v>
      </c>
      <c r="AQ58" s="121">
        <v>2.9954014849566881E-3</v>
      </c>
      <c r="AR58" s="121">
        <v>0.8112650748226814</v>
      </c>
      <c r="AS58" s="121">
        <v>0</v>
      </c>
      <c r="AT58" s="121">
        <v>0</v>
      </c>
      <c r="AU58" s="121">
        <v>2.3259427844296568E-3</v>
      </c>
      <c r="AV58" s="121">
        <v>7.145111346268199E-3</v>
      </c>
      <c r="AW58" s="121">
        <v>1.2916656199728166E-3</v>
      </c>
      <c r="AX58" s="121">
        <v>3</v>
      </c>
      <c r="AY58" s="121"/>
      <c r="AZ58" s="121">
        <v>6.6120103111629636E-2</v>
      </c>
      <c r="BA58" s="121">
        <v>0.18274168516034048</v>
      </c>
      <c r="BB58" s="121"/>
    </row>
    <row r="59" spans="1:54">
      <c r="A59" s="120">
        <v>43299</v>
      </c>
      <c r="B59" s="62" t="s">
        <v>294</v>
      </c>
      <c r="D59" s="121">
        <v>5.8200333333333333E-2</v>
      </c>
      <c r="E59" s="121">
        <v>0.21822166666666667</v>
      </c>
      <c r="F59" s="121">
        <v>48.607174000000008</v>
      </c>
      <c r="G59" s="121">
        <v>13.000950666666666</v>
      </c>
      <c r="H59" s="121">
        <v>19.545821999999998</v>
      </c>
      <c r="I59" s="121">
        <v>1.3583666666666666E-2</v>
      </c>
      <c r="J59" s="121"/>
      <c r="K59" s="121">
        <v>17.413019666666667</v>
      </c>
      <c r="L59" s="121">
        <v>0.16391266666666668</v>
      </c>
      <c r="M59" s="121">
        <v>0.14710066666666669</v>
      </c>
      <c r="N59" s="121">
        <v>0.31828966666666669</v>
      </c>
      <c r="O59" s="121">
        <v>7.7431E-2</v>
      </c>
      <c r="P59" s="36">
        <v>99.563705999999982</v>
      </c>
      <c r="Q59" s="121"/>
      <c r="R59" s="121">
        <v>0.28999999999999998</v>
      </c>
      <c r="S59" s="121">
        <v>0.26814498174958185</v>
      </c>
      <c r="T59" s="36">
        <v>2.1855018250418096E-2</v>
      </c>
      <c r="U59" s="121"/>
      <c r="V59" s="121">
        <v>19.375610587997929</v>
      </c>
      <c r="W59" s="121"/>
      <c r="X59" s="121">
        <v>9.6855272646585678E-4</v>
      </c>
      <c r="Y59" s="121">
        <v>2.7318686362877652E-3</v>
      </c>
      <c r="Z59" s="121">
        <v>0.95345574735190286</v>
      </c>
      <c r="AA59" s="121">
        <v>0.18094572952911159</v>
      </c>
      <c r="AB59" s="121">
        <v>0.48488767055321258</v>
      </c>
      <c r="AC59" s="121">
        <v>2.4221944840703755E-4</v>
      </c>
      <c r="AD59" s="121"/>
      <c r="AE59" s="121">
        <v>0.22913375441366754</v>
      </c>
      <c r="AF59" s="121">
        <v>2.3109074674561776E-3</v>
      </c>
      <c r="AG59" s="121">
        <v>1.8069115178315524E-3</v>
      </c>
      <c r="AH59" s="121">
        <v>4.261476324362923E-3</v>
      </c>
      <c r="AI59" s="121">
        <v>8.5145150648779412E-4</v>
      </c>
      <c r="AJ59" s="121">
        <v>1.8615962894751938</v>
      </c>
      <c r="AK59" s="121"/>
      <c r="AL59" s="121">
        <v>1.5608135998786965E-3</v>
      </c>
      <c r="AM59" s="121">
        <v>4.4024727696659258E-3</v>
      </c>
      <c r="AN59" s="121">
        <v>1.536513346505237</v>
      </c>
      <c r="AO59" s="121">
        <v>0.36925350290061187</v>
      </c>
      <c r="AP59" s="121">
        <v>0.29159752070813982</v>
      </c>
      <c r="AQ59" s="121">
        <v>3.7240727161608686E-3</v>
      </c>
      <c r="AR59" s="121">
        <v>0.78140626375980615</v>
      </c>
      <c r="AS59" s="121">
        <v>3.9038374311158594E-4</v>
      </c>
      <c r="AT59" s="121">
        <v>0</v>
      </c>
      <c r="AU59" s="121">
        <v>2.9119592175090858E-3</v>
      </c>
      <c r="AV59" s="121">
        <v>6.8675309016831311E-3</v>
      </c>
      <c r="AW59" s="121">
        <v>1.3721331781956553E-3</v>
      </c>
      <c r="AX59" s="121">
        <v>3</v>
      </c>
      <c r="AY59" s="121"/>
      <c r="AZ59" s="121">
        <v>7.8190178320475923E-2</v>
      </c>
      <c r="BA59" s="121">
        <v>0.2134073423876639</v>
      </c>
      <c r="BB59" s="121"/>
    </row>
    <row r="60" spans="1:54">
      <c r="A60" s="120">
        <v>43299</v>
      </c>
      <c r="B60" s="62" t="s">
        <v>295</v>
      </c>
      <c r="D60" s="121">
        <v>5.9308666666666669E-2</v>
      </c>
      <c r="E60" s="121">
        <v>0.16240366666666664</v>
      </c>
      <c r="F60" s="121">
        <v>62.599832999999997</v>
      </c>
      <c r="G60" s="121">
        <v>10.219399666666668</v>
      </c>
      <c r="H60" s="121">
        <v>21.949275666666665</v>
      </c>
      <c r="I60" s="121"/>
      <c r="J60" s="121"/>
      <c r="K60" s="121">
        <v>4.1266686666666663</v>
      </c>
      <c r="L60" s="121">
        <v>9.3409666666666669E-2</v>
      </c>
      <c r="M60" s="121">
        <v>0.12889800000000001</v>
      </c>
      <c r="N60" s="121">
        <v>0.4941166666666667</v>
      </c>
      <c r="O60" s="121">
        <v>6.4129666666666668E-2</v>
      </c>
      <c r="P60" s="36">
        <v>99.897443333333342</v>
      </c>
      <c r="Q60" s="121"/>
      <c r="R60" s="121">
        <v>0.16</v>
      </c>
      <c r="S60" s="121">
        <v>0.21855925757809649</v>
      </c>
      <c r="T60" s="36">
        <v>-5.8559257578096498E-2</v>
      </c>
      <c r="U60" s="121"/>
      <c r="V60" s="121">
        <v>4.2350202690782419</v>
      </c>
      <c r="W60" s="121"/>
      <c r="X60" s="121">
        <v>9.8699728185499516E-4</v>
      </c>
      <c r="Y60" s="121">
        <v>2.0330954765481555E-3</v>
      </c>
      <c r="Z60" s="121">
        <v>1.2279292467634366</v>
      </c>
      <c r="AA60" s="121">
        <v>0.14223242403154723</v>
      </c>
      <c r="AB60" s="121">
        <v>0.54451192425370054</v>
      </c>
      <c r="AC60" s="121"/>
      <c r="AD60" s="121"/>
      <c r="AE60" s="121">
        <v>5.4301844419588997E-2</v>
      </c>
      <c r="AF60" s="121">
        <v>1.3169274871939467E-3</v>
      </c>
      <c r="AG60" s="121">
        <v>1.5833190025795359E-3</v>
      </c>
      <c r="AH60" s="121">
        <v>6.6155665640201733E-3</v>
      </c>
      <c r="AI60" s="121">
        <v>7.0518656989956754E-4</v>
      </c>
      <c r="AJ60" s="121">
        <v>1.9822165318503699</v>
      </c>
      <c r="AK60" s="121"/>
      <c r="AL60" s="121">
        <v>1.4940655775828673E-3</v>
      </c>
      <c r="AM60" s="121">
        <v>3.0770324857243487E-3</v>
      </c>
      <c r="AN60" s="121">
        <v>1.8584243043567519</v>
      </c>
      <c r="AO60" s="121">
        <v>8.2185716936943709E-2</v>
      </c>
      <c r="AP60" s="121">
        <v>0.2152569563765816</v>
      </c>
      <c r="AQ60" s="121">
        <v>1.9934407021825998E-3</v>
      </c>
      <c r="AR60" s="121">
        <v>0.82409484337230221</v>
      </c>
      <c r="AS60" s="121">
        <v>0</v>
      </c>
      <c r="AT60" s="121">
        <v>0</v>
      </c>
      <c r="AU60" s="121">
        <v>2.3964392356054E-3</v>
      </c>
      <c r="AV60" s="121">
        <v>1.0010286806725624E-2</v>
      </c>
      <c r="AW60" s="121">
        <v>1.0669141495997013E-3</v>
      </c>
      <c r="AX60" s="121">
        <v>3</v>
      </c>
      <c r="AY60" s="121"/>
      <c r="AZ60" s="121">
        <v>4.7047040130890672E-2</v>
      </c>
      <c r="BA60" s="121">
        <v>0.16820991624569093</v>
      </c>
      <c r="BB60" s="121"/>
    </row>
    <row r="61" spans="1:54">
      <c r="A61" s="120">
        <v>43299</v>
      </c>
      <c r="B61" s="62" t="s">
        <v>296</v>
      </c>
      <c r="D61" s="121">
        <v>9.2709333333333324E-2</v>
      </c>
      <c r="E61" s="121">
        <v>0.5104306666666667</v>
      </c>
      <c r="F61" s="121">
        <v>43.877749333333334</v>
      </c>
      <c r="G61" s="121">
        <v>14.909107333333333</v>
      </c>
      <c r="H61" s="121">
        <v>18.373691666666669</v>
      </c>
      <c r="I61" s="121"/>
      <c r="J61" s="121">
        <v>1.7207E-2</v>
      </c>
      <c r="K61" s="121">
        <v>20.534050666666666</v>
      </c>
      <c r="L61" s="121">
        <v>0.15719833333333333</v>
      </c>
      <c r="M61" s="121">
        <v>0.15003200000000003</v>
      </c>
      <c r="N61" s="121">
        <v>0.30454966666666666</v>
      </c>
      <c r="O61" s="121">
        <v>0.11366666666666665</v>
      </c>
      <c r="P61" s="36">
        <v>99.028921333333344</v>
      </c>
      <c r="Q61" s="121"/>
      <c r="R61" s="121">
        <v>0.28000000000000003</v>
      </c>
      <c r="S61" s="121">
        <v>0.27697907646869629</v>
      </c>
      <c r="T61" s="36">
        <v>3.0209235313037319E-3</v>
      </c>
      <c r="U61" s="121"/>
      <c r="V61" s="121">
        <v>23.892697839501903</v>
      </c>
      <c r="W61" s="121"/>
      <c r="X61" s="121">
        <v>1.5428412936151327E-3</v>
      </c>
      <c r="Y61" s="121">
        <v>6.3899682857619768E-3</v>
      </c>
      <c r="Z61" s="121">
        <v>0.86068554988884538</v>
      </c>
      <c r="AA61" s="121">
        <v>0.20750323358849454</v>
      </c>
      <c r="AB61" s="121">
        <v>0.45580976598031925</v>
      </c>
      <c r="AC61" s="121"/>
      <c r="AD61" s="121">
        <v>5.5524362697644404E-4</v>
      </c>
      <c r="AE61" s="121">
        <v>0.27020265368335633</v>
      </c>
      <c r="AF61" s="121">
        <v>2.2162460641947457E-3</v>
      </c>
      <c r="AG61" s="121">
        <v>1.8429185603734185E-3</v>
      </c>
      <c r="AH61" s="121">
        <v>4.0775159548355425E-3</v>
      </c>
      <c r="AI61" s="121">
        <v>1.2499083644894069E-3</v>
      </c>
      <c r="AJ61" s="121">
        <v>1.8117056828732778</v>
      </c>
      <c r="AK61" s="121"/>
      <c r="AL61" s="121">
        <v>2.5556935570983301E-3</v>
      </c>
      <c r="AM61" s="121">
        <v>1.0579425885281523E-2</v>
      </c>
      <c r="AN61" s="121">
        <v>1.4252267882997949</v>
      </c>
      <c r="AO61" s="121">
        <v>0.44742497988808311</v>
      </c>
      <c r="AP61" s="121">
        <v>0.34359969557662229</v>
      </c>
      <c r="AQ61" s="121">
        <v>3.6703902499967338E-3</v>
      </c>
      <c r="AR61" s="121">
        <v>0.75476494078413359</v>
      </c>
      <c r="AS61" s="121">
        <v>0</v>
      </c>
      <c r="AT61" s="121">
        <v>3.0468717600276178E-4</v>
      </c>
      <c r="AU61" s="121">
        <v>3.0519284631862972E-3</v>
      </c>
      <c r="AV61" s="121">
        <v>6.7523300467594713E-3</v>
      </c>
      <c r="AW61" s="121">
        <v>2.0691400730406253E-3</v>
      </c>
      <c r="AX61" s="121">
        <v>3</v>
      </c>
      <c r="AY61" s="121"/>
      <c r="AZ61" s="121">
        <v>9.5175259884242955E-2</v>
      </c>
      <c r="BA61" s="121">
        <v>0.24842443569237935</v>
      </c>
      <c r="BB61" s="121"/>
    </row>
    <row r="62" spans="1:54">
      <c r="D62" s="121"/>
      <c r="E62" s="121"/>
      <c r="F62" s="121"/>
      <c r="G62" s="121"/>
      <c r="H62" s="121"/>
      <c r="I62" s="121"/>
      <c r="J62" s="121"/>
      <c r="K62" s="121"/>
      <c r="L62" s="121"/>
      <c r="M62" s="121"/>
      <c r="N62" s="121"/>
      <c r="O62" s="121"/>
      <c r="P62" s="36"/>
      <c r="Q62" s="121"/>
      <c r="R62" s="121"/>
      <c r="S62" s="121"/>
      <c r="T62" s="36"/>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row>
    <row r="63" spans="1:54">
      <c r="B63" s="118" t="s">
        <v>287</v>
      </c>
      <c r="D63" s="121"/>
      <c r="E63" s="121"/>
      <c r="F63" s="121"/>
      <c r="G63" s="121"/>
      <c r="H63" s="121"/>
      <c r="I63" s="121"/>
      <c r="J63" s="121"/>
      <c r="K63" s="121"/>
      <c r="L63" s="121"/>
      <c r="M63" s="121"/>
      <c r="N63" s="121"/>
      <c r="O63" s="121"/>
      <c r="P63" s="36"/>
      <c r="Q63" s="121"/>
      <c r="R63" s="121"/>
      <c r="S63" s="121"/>
      <c r="T63" s="36"/>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row>
    <row r="64" spans="1:54">
      <c r="A64" s="120">
        <v>43299</v>
      </c>
      <c r="B64" s="62" t="s">
        <v>286</v>
      </c>
      <c r="C64" s="62"/>
      <c r="D64" s="121">
        <v>1.8777036294367586E-2</v>
      </c>
      <c r="E64" s="121">
        <v>2.9357911914848447E-2</v>
      </c>
      <c r="F64" s="121">
        <v>0.11607875848750089</v>
      </c>
      <c r="G64" s="121">
        <v>0.13188752390326092</v>
      </c>
      <c r="H64" s="121">
        <v>0.186600451264193</v>
      </c>
      <c r="I64" s="121"/>
      <c r="J64" s="121"/>
      <c r="K64" s="121">
        <v>6.9065127302663773E-2</v>
      </c>
      <c r="L64" s="121">
        <v>1.8205874656275094E-2</v>
      </c>
      <c r="M64" s="121">
        <v>3.0798939224157173E-2</v>
      </c>
      <c r="N64" s="121">
        <v>2.9787579044516756E-2</v>
      </c>
      <c r="O64" s="121">
        <v>9.1171904298052962E-3</v>
      </c>
      <c r="P64" s="36">
        <v>0.20691306314487676</v>
      </c>
      <c r="Q64" s="121"/>
      <c r="R64" s="121">
        <v>0</v>
      </c>
      <c r="S64" s="121">
        <v>3.1487212254541652E-2</v>
      </c>
      <c r="T64" s="36">
        <v>3.1487212254541652E-2</v>
      </c>
      <c r="U64" s="121"/>
      <c r="V64" s="121">
        <v>3.7599806368531864E-2</v>
      </c>
      <c r="W64" s="121"/>
      <c r="X64" s="121">
        <v>3.1248188208300292E-4</v>
      </c>
      <c r="Y64" s="121">
        <v>3.6752518671567932E-4</v>
      </c>
      <c r="Z64" s="121">
        <v>2.2769470083856794E-3</v>
      </c>
      <c r="AA64" s="121">
        <v>1.8355953222444358E-3</v>
      </c>
      <c r="AB64" s="121">
        <v>4.6291354816222364E-3</v>
      </c>
      <c r="AC64" s="121"/>
      <c r="AD64" s="121"/>
      <c r="AE64" s="121">
        <v>9.0881146526299939E-4</v>
      </c>
      <c r="AF64" s="121">
        <v>2.5667382851085694E-4</v>
      </c>
      <c r="AG64" s="121">
        <v>3.7831887021443631E-4</v>
      </c>
      <c r="AH64" s="121">
        <v>3.9881616072455153E-4</v>
      </c>
      <c r="AI64" s="121">
        <v>1.0025500802512976E-4</v>
      </c>
      <c r="AJ64" s="121">
        <v>4.1862451953060134E-3</v>
      </c>
      <c r="AK64" s="121"/>
      <c r="AL64" s="121">
        <v>5.2917123402968153E-4</v>
      </c>
      <c r="AM64" s="121">
        <v>6.1334029052993711E-4</v>
      </c>
      <c r="AN64" s="121">
        <v>5.8255061851036436E-3</v>
      </c>
      <c r="AO64" s="121">
        <v>2.0550586534017999E-3</v>
      </c>
      <c r="AP64" s="121">
        <v>2.529036959963574E-3</v>
      </c>
      <c r="AQ64" s="121">
        <v>4.4187996826092804E-4</v>
      </c>
      <c r="AR64" s="121">
        <v>6.2900912468299656E-3</v>
      </c>
      <c r="AS64" s="121">
        <v>0</v>
      </c>
      <c r="AT64" s="121">
        <v>0</v>
      </c>
      <c r="AU64" s="121">
        <v>6.3171468112379215E-4</v>
      </c>
      <c r="AV64" s="121">
        <v>6.8051580226423619E-4</v>
      </c>
      <c r="AW64" s="121">
        <v>1.7149604754399713E-4</v>
      </c>
      <c r="AX64" s="121">
        <v>8.8817841970012523E-16</v>
      </c>
      <c r="AY64" s="121"/>
      <c r="AZ64" s="121">
        <v>9.6290949088506644E-3</v>
      </c>
      <c r="BA64" s="121">
        <v>7.113243768513247E-3</v>
      </c>
      <c r="BB64" s="121"/>
    </row>
    <row r="65" spans="1:54">
      <c r="A65" s="120">
        <v>43299</v>
      </c>
      <c r="B65" s="62" t="s">
        <v>288</v>
      </c>
      <c r="C65" s="62"/>
      <c r="D65" s="121">
        <v>2.6889773843104973E-2</v>
      </c>
      <c r="E65" s="121">
        <v>2.2115009593787954E-2</v>
      </c>
      <c r="F65" s="121">
        <v>9.2359106304324493E-2</v>
      </c>
      <c r="G65" s="121">
        <v>0.16502703105047115</v>
      </c>
      <c r="H65" s="121">
        <v>0.1315475517116646</v>
      </c>
      <c r="I65" s="121"/>
      <c r="J65" s="121"/>
      <c r="K65" s="121">
        <v>0.21727925685930971</v>
      </c>
      <c r="L65" s="121">
        <v>5.0788873991587297E-2</v>
      </c>
      <c r="M65" s="121">
        <v>4.3672513094622882E-3</v>
      </c>
      <c r="N65" s="121">
        <v>5.0329292716402178E-2</v>
      </c>
      <c r="O65" s="121">
        <v>1.4195679107860003E-2</v>
      </c>
      <c r="P65" s="36">
        <v>0.25726819977862408</v>
      </c>
      <c r="Q65" s="121"/>
      <c r="R65" s="121">
        <v>6.7986997775525911E-17</v>
      </c>
      <c r="S65" s="121">
        <v>1.9474662242175322E-2</v>
      </c>
      <c r="T65" s="36">
        <v>1.9474662242175318E-2</v>
      </c>
      <c r="U65" s="121"/>
      <c r="V65" s="121">
        <v>0.21525384673005551</v>
      </c>
      <c r="W65" s="121"/>
      <c r="X65" s="121">
        <v>4.4749165989524029E-4</v>
      </c>
      <c r="Y65" s="121">
        <v>2.7685289927125638E-4</v>
      </c>
      <c r="Z65" s="121">
        <v>1.8116733288412376E-3</v>
      </c>
      <c r="AA65" s="121">
        <v>2.2968271544950756E-3</v>
      </c>
      <c r="AB65" s="121">
        <v>3.263397462457547E-3</v>
      </c>
      <c r="AC65" s="121"/>
      <c r="AD65" s="121"/>
      <c r="AE65" s="121">
        <v>2.8591256906284127E-3</v>
      </c>
      <c r="AF65" s="121">
        <v>7.1604221051159358E-4</v>
      </c>
      <c r="AG65" s="121">
        <v>5.3645145675743555E-5</v>
      </c>
      <c r="AH65" s="121">
        <v>6.7384245168566805E-4</v>
      </c>
      <c r="AI65" s="121">
        <v>1.560993963916869E-4</v>
      </c>
      <c r="AJ65" s="121">
        <v>3.8693657277758782E-3</v>
      </c>
      <c r="AK65" s="121"/>
      <c r="AL65" s="121">
        <v>8.347946021566862E-4</v>
      </c>
      <c r="AM65" s="121">
        <v>5.1852534974582544E-4</v>
      </c>
      <c r="AN65" s="121">
        <v>1.9878110589658582E-3</v>
      </c>
      <c r="AO65" s="121">
        <v>7.1332379493773239E-3</v>
      </c>
      <c r="AP65" s="121">
        <v>3.4365080191506672E-3</v>
      </c>
      <c r="AQ65" s="121">
        <v>1.3226591200339616E-3</v>
      </c>
      <c r="AR65" s="121">
        <v>5.9475772089173122E-3</v>
      </c>
      <c r="AS65" s="121">
        <v>0</v>
      </c>
      <c r="AT65" s="121">
        <v>1.1168885906864053E-3</v>
      </c>
      <c r="AU65" s="121">
        <v>9.5059673935995103E-5</v>
      </c>
      <c r="AV65" s="121">
        <v>1.2452247296290588E-3</v>
      </c>
      <c r="AW65" s="121">
        <v>2.8463804558609792E-4</v>
      </c>
      <c r="AX65" s="121">
        <v>6.2803698347351007E-16</v>
      </c>
      <c r="AY65" s="121"/>
      <c r="AZ65" s="121">
        <v>8.1901375172594732E-3</v>
      </c>
      <c r="BA65" s="121">
        <v>7.4504333868569469E-3</v>
      </c>
      <c r="BB65" s="121"/>
    </row>
    <row r="66" spans="1:54">
      <c r="A66" s="120">
        <v>43299</v>
      </c>
      <c r="B66" s="62" t="s">
        <v>289</v>
      </c>
      <c r="C66" s="62"/>
      <c r="D66" s="121">
        <v>2.0808010380620252E-2</v>
      </c>
      <c r="E66" s="121">
        <v>3.4188832270201919E-2</v>
      </c>
      <c r="F66" s="121">
        <v>0.51710250774999267</v>
      </c>
      <c r="G66" s="121">
        <v>0.12724988346294652</v>
      </c>
      <c r="H66" s="121">
        <v>0.20407613228727572</v>
      </c>
      <c r="I66" s="121">
        <v>2.2150827027449787E-2</v>
      </c>
      <c r="J66" s="121"/>
      <c r="K66" s="121">
        <v>0.39401115373721773</v>
      </c>
      <c r="L66" s="121">
        <v>4.6809167862716772E-2</v>
      </c>
      <c r="M66" s="121">
        <v>4.7336002760407787E-2</v>
      </c>
      <c r="N66" s="121">
        <v>4.8222608653341589E-2</v>
      </c>
      <c r="O66" s="121">
        <v>1.1268081646846548E-2</v>
      </c>
      <c r="P66" s="36">
        <v>0.60804068108749454</v>
      </c>
      <c r="Q66" s="121"/>
      <c r="R66" s="121">
        <v>0</v>
      </c>
      <c r="S66" s="121">
        <v>1.5971924972887325E-2</v>
      </c>
      <c r="T66" s="36">
        <v>1.5971924972887328E-2</v>
      </c>
      <c r="U66" s="121"/>
      <c r="V66" s="121">
        <v>0.4884684947728774</v>
      </c>
      <c r="W66" s="121"/>
      <c r="X66" s="121">
        <v>3.4628075188251369E-4</v>
      </c>
      <c r="Y66" s="121">
        <v>4.2800240698800593E-4</v>
      </c>
      <c r="Z66" s="121">
        <v>1.0143242600039104E-2</v>
      </c>
      <c r="AA66" s="121">
        <v>1.7710491783291143E-3</v>
      </c>
      <c r="AB66" s="121">
        <v>5.0626676330259753E-3</v>
      </c>
      <c r="AC66" s="121">
        <v>3.9498621660930439E-4</v>
      </c>
      <c r="AD66" s="121"/>
      <c r="AE66" s="121">
        <v>5.1846983845939337E-3</v>
      </c>
      <c r="AF66" s="121">
        <v>6.5993469424385765E-4</v>
      </c>
      <c r="AG66" s="121">
        <v>5.8145194399223451E-4</v>
      </c>
      <c r="AH66" s="121">
        <v>6.4563674726658986E-4</v>
      </c>
      <c r="AI66" s="121">
        <v>1.2390676981357545E-4</v>
      </c>
      <c r="AJ66" s="121">
        <v>1.3474204250492236E-2</v>
      </c>
      <c r="AK66" s="121"/>
      <c r="AL66" s="121">
        <v>5.6261199397163685E-4</v>
      </c>
      <c r="AM66" s="121">
        <v>6.9572993399215702E-4</v>
      </c>
      <c r="AN66" s="121">
        <v>5.642141933128543E-3</v>
      </c>
      <c r="AO66" s="121">
        <v>9.7796849848373144E-3</v>
      </c>
      <c r="AP66" s="121">
        <v>5.9066949406994332E-4</v>
      </c>
      <c r="AQ66" s="121">
        <v>1.0770900017647044E-3</v>
      </c>
      <c r="AR66" s="121">
        <v>3.3054364955881206E-3</v>
      </c>
      <c r="AS66" s="121">
        <v>8.5523560710630347E-4</v>
      </c>
      <c r="AT66" s="121">
        <v>6.0251741359039718E-4</v>
      </c>
      <c r="AU66" s="121">
        <v>9.3323381810655158E-4</v>
      </c>
      <c r="AV66" s="121">
        <v>9.8817246782501749E-4</v>
      </c>
      <c r="AW66" s="121">
        <v>2.0650886535341113E-4</v>
      </c>
      <c r="AX66" s="121">
        <v>6.2803698347351007E-16</v>
      </c>
      <c r="AY66" s="121"/>
      <c r="AZ66" s="121">
        <v>5.9813033021556871E-3</v>
      </c>
      <c r="BA66" s="121">
        <v>5.5107868221723191E-3</v>
      </c>
      <c r="BB66" s="121"/>
    </row>
    <row r="67" spans="1:54">
      <c r="A67" s="120">
        <v>43299</v>
      </c>
      <c r="B67" s="62" t="s">
        <v>291</v>
      </c>
      <c r="C67" s="62"/>
      <c r="D67" s="121">
        <v>2.2121314638450712E-2</v>
      </c>
      <c r="E67" s="121">
        <v>8.4573646801668258E-3</v>
      </c>
      <c r="F67" s="121">
        <v>0.26946761541231623</v>
      </c>
      <c r="G67" s="121">
        <v>0.10237088529459963</v>
      </c>
      <c r="H67" s="121">
        <v>0.13082176526862646</v>
      </c>
      <c r="I67" s="121"/>
      <c r="J67" s="121"/>
      <c r="K67" s="121">
        <v>0.15442289997708789</v>
      </c>
      <c r="L67" s="121">
        <v>1.1161972286891477E-2</v>
      </c>
      <c r="M67" s="121">
        <v>0.10068745495509043</v>
      </c>
      <c r="N67" s="121">
        <v>3.9948596621158045E-2</v>
      </c>
      <c r="O67" s="121">
        <v>1.3154666447057234E-2</v>
      </c>
      <c r="P67" s="36">
        <v>0.44957207070278976</v>
      </c>
      <c r="Q67" s="121"/>
      <c r="R67" s="121">
        <v>0</v>
      </c>
      <c r="S67" s="121">
        <v>2.4493617634191889E-2</v>
      </c>
      <c r="T67" s="36">
        <v>2.4493617634191906E-2</v>
      </c>
      <c r="U67" s="121"/>
      <c r="V67" s="121">
        <v>0.10690362157964005</v>
      </c>
      <c r="W67" s="121"/>
      <c r="X67" s="121">
        <v>3.6813637274838909E-4</v>
      </c>
      <c r="Y67" s="121">
        <v>1.0587587231055114E-4</v>
      </c>
      <c r="Z67" s="121">
        <v>5.2857515773306876E-3</v>
      </c>
      <c r="AA67" s="121">
        <v>1.4247861558051502E-3</v>
      </c>
      <c r="AB67" s="121">
        <v>3.2453923410723103E-3</v>
      </c>
      <c r="AC67" s="121"/>
      <c r="AD67" s="121"/>
      <c r="AE67" s="121">
        <v>2.0320139479845728E-3</v>
      </c>
      <c r="AF67" s="121">
        <v>1.5736602688413187E-4</v>
      </c>
      <c r="AG67" s="121">
        <v>1.2367946806914421E-3</v>
      </c>
      <c r="AH67" s="121">
        <v>5.3485870425971427E-4</v>
      </c>
      <c r="AI67" s="121">
        <v>1.4465214918690602E-4</v>
      </c>
      <c r="AJ67" s="121">
        <v>6.6058802191872107E-3</v>
      </c>
      <c r="AK67" s="121"/>
      <c r="AL67" s="121">
        <v>5.801760019582367E-4</v>
      </c>
      <c r="AM67" s="121">
        <v>1.6454824904141326E-4</v>
      </c>
      <c r="AN67" s="121">
        <v>3.6069952474302534E-3</v>
      </c>
      <c r="AO67" s="121">
        <v>2.9870742021287384E-3</v>
      </c>
      <c r="AP67" s="121">
        <v>2.0205653754348011E-3</v>
      </c>
      <c r="AQ67" s="121">
        <v>2.3985548441424822E-4</v>
      </c>
      <c r="AR67" s="121">
        <v>7.186264974188835E-3</v>
      </c>
      <c r="AS67" s="121">
        <v>2.2375917977171945E-4</v>
      </c>
      <c r="AT67" s="121">
        <v>0</v>
      </c>
      <c r="AU67" s="121">
        <v>1.9444146281369407E-3</v>
      </c>
      <c r="AV67" s="121">
        <v>8.2639894414982646E-4</v>
      </c>
      <c r="AW67" s="121">
        <v>2.2998255995163909E-4</v>
      </c>
      <c r="AX67" s="121">
        <v>8.8817841970012523E-16</v>
      </c>
      <c r="AY67" s="121"/>
      <c r="AZ67" s="121">
        <v>5.8551954004123167E-3</v>
      </c>
      <c r="BA67" s="121">
        <v>4.4931693162597397E-3</v>
      </c>
      <c r="BB67" s="121"/>
    </row>
    <row r="68" spans="1:54">
      <c r="A68" s="120">
        <v>43299</v>
      </c>
      <c r="B68" s="62" t="s">
        <v>292</v>
      </c>
      <c r="C68" s="62"/>
      <c r="D68" s="121">
        <v>1.7292530179242069E-3</v>
      </c>
      <c r="E68" s="121">
        <v>4.3960271018272983E-2</v>
      </c>
      <c r="F68" s="121">
        <v>0.30588667784873025</v>
      </c>
      <c r="G68" s="121">
        <v>3.9502665344674719E-2</v>
      </c>
      <c r="H68" s="121">
        <v>0.23441522439750556</v>
      </c>
      <c r="I68" s="121"/>
      <c r="J68" s="121"/>
      <c r="K68" s="121">
        <v>5.2598053588829352E-2</v>
      </c>
      <c r="L68" s="121">
        <v>3.2808858397288601E-2</v>
      </c>
      <c r="M68" s="121">
        <v>4.0109653252053824E-2</v>
      </c>
      <c r="N68" s="121">
        <v>3.0836938650477829E-2</v>
      </c>
      <c r="O68" s="121">
        <v>4.4590825663283311E-3</v>
      </c>
      <c r="P68" s="36">
        <v>0.25752689616687613</v>
      </c>
      <c r="Q68" s="121"/>
      <c r="R68" s="121">
        <v>0</v>
      </c>
      <c r="S68" s="121">
        <v>3.6672921594251978E-2</v>
      </c>
      <c r="T68" s="36">
        <v>3.6672921594251971E-2</v>
      </c>
      <c r="U68" s="121"/>
      <c r="V68" s="121">
        <v>4.9863189686295988E-2</v>
      </c>
      <c r="W68" s="121"/>
      <c r="X68" s="121">
        <v>2.8777717056485345E-5</v>
      </c>
      <c r="Y68" s="121">
        <v>5.5032888104998578E-4</v>
      </c>
      <c r="Z68" s="121">
        <v>6.0001309895787829E-3</v>
      </c>
      <c r="AA68" s="121">
        <v>5.4979353298085099E-4</v>
      </c>
      <c r="AB68" s="121">
        <v>5.8153119423841023E-3</v>
      </c>
      <c r="AC68" s="121"/>
      <c r="AD68" s="121"/>
      <c r="AE68" s="121">
        <v>6.9212518703637568E-4</v>
      </c>
      <c r="AF68" s="121">
        <v>4.6255263495401919E-4</v>
      </c>
      <c r="AG68" s="121">
        <v>4.9268705628367424E-4</v>
      </c>
      <c r="AH68" s="121">
        <v>4.1286569353966835E-4</v>
      </c>
      <c r="AI68" s="121">
        <v>4.9033236929055839E-5</v>
      </c>
      <c r="AJ68" s="121">
        <v>4.0563061177100465E-3</v>
      </c>
      <c r="AK68" s="121"/>
      <c r="AL68" s="121">
        <v>4.4725318367956045E-5</v>
      </c>
      <c r="AM68" s="121">
        <v>8.3206443076459628E-4</v>
      </c>
      <c r="AN68" s="121">
        <v>7.0895170447942994E-3</v>
      </c>
      <c r="AO68" s="121">
        <v>1.1367787198911384E-3</v>
      </c>
      <c r="AP68" s="121">
        <v>1.2626615767140543E-3</v>
      </c>
      <c r="AQ68" s="121">
        <v>6.9978503807642544E-4</v>
      </c>
      <c r="AR68" s="121">
        <v>9.2324959173088195E-3</v>
      </c>
      <c r="AS68" s="121">
        <v>0</v>
      </c>
      <c r="AT68" s="121">
        <v>0</v>
      </c>
      <c r="AU68" s="121">
        <v>7.4556151708386612E-4</v>
      </c>
      <c r="AV68" s="121">
        <v>6.1335563728900358E-4</v>
      </c>
      <c r="AW68" s="121">
        <v>7.5590810205015897E-5</v>
      </c>
      <c r="AX68" s="121">
        <v>8.8817841970012523E-16</v>
      </c>
      <c r="AY68" s="121"/>
      <c r="AZ68" s="121">
        <v>8.4329128478735239E-3</v>
      </c>
      <c r="BA68" s="121">
        <v>8.4767042071553847E-3</v>
      </c>
      <c r="BB68" s="121"/>
    </row>
    <row r="69" spans="1:54">
      <c r="A69" s="120">
        <v>43299</v>
      </c>
      <c r="B69" s="62" t="s">
        <v>293</v>
      </c>
      <c r="C69" s="62"/>
      <c r="D69" s="121">
        <v>1.9552247228046844E-2</v>
      </c>
      <c r="E69" s="121">
        <v>1.538598941678217E-2</v>
      </c>
      <c r="F69" s="121">
        <v>0.2287787083005465</v>
      </c>
      <c r="G69" s="121">
        <v>0.26284950065198937</v>
      </c>
      <c r="H69" s="121">
        <v>5.5121552312440938E-2</v>
      </c>
      <c r="I69" s="121"/>
      <c r="J69" s="121"/>
      <c r="K69" s="121">
        <v>5.0813486828466058E-2</v>
      </c>
      <c r="L69" s="121">
        <v>2.3849224389904163E-2</v>
      </c>
      <c r="M69" s="121">
        <v>3.9201955155323487E-2</v>
      </c>
      <c r="N69" s="121">
        <v>4.4982186577948106E-2</v>
      </c>
      <c r="O69" s="121">
        <v>6.3322116199634338E-3</v>
      </c>
      <c r="P69" s="36">
        <v>0.28696114036284737</v>
      </c>
      <c r="Q69" s="121"/>
      <c r="R69" s="121">
        <v>0</v>
      </c>
      <c r="S69" s="121">
        <v>1.7563495803559957E-2</v>
      </c>
      <c r="T69" s="36">
        <v>1.7563495803559936E-2</v>
      </c>
      <c r="U69" s="121"/>
      <c r="V69" s="121">
        <v>8.3116062242691149E-2</v>
      </c>
      <c r="W69" s="121"/>
      <c r="X69" s="121">
        <v>3.2538271306451779E-4</v>
      </c>
      <c r="Y69" s="121">
        <v>1.9261378839236561E-4</v>
      </c>
      <c r="Z69" s="121">
        <v>4.4876168752559413E-3</v>
      </c>
      <c r="AA69" s="121">
        <v>3.6583089861097957E-3</v>
      </c>
      <c r="AB69" s="121">
        <v>1.3674411389838768E-3</v>
      </c>
      <c r="AC69" s="121"/>
      <c r="AD69" s="121"/>
      <c r="AE69" s="121">
        <v>6.6864250053904738E-4</v>
      </c>
      <c r="AF69" s="121">
        <v>3.3623606922182669E-4</v>
      </c>
      <c r="AG69" s="121">
        <v>4.8153734375781316E-4</v>
      </c>
      <c r="AH69" s="121">
        <v>6.0225179512582818E-4</v>
      </c>
      <c r="AI69" s="121">
        <v>6.963065339744262E-5</v>
      </c>
      <c r="AJ69" s="121">
        <v>4.4685929952262499E-3</v>
      </c>
      <c r="AK69" s="121"/>
      <c r="AL69" s="121">
        <v>5.0457958949862766E-4</v>
      </c>
      <c r="AM69" s="121">
        <v>2.9573633094369205E-4</v>
      </c>
      <c r="AN69" s="121">
        <v>5.1861705698325348E-3</v>
      </c>
      <c r="AO69" s="121">
        <v>1.4607219296214769E-3</v>
      </c>
      <c r="AP69" s="121">
        <v>5.2832749525545978E-3</v>
      </c>
      <c r="AQ69" s="121">
        <v>5.2447117787467418E-4</v>
      </c>
      <c r="AR69" s="121">
        <v>3.6281983254575268E-3</v>
      </c>
      <c r="AS69" s="121">
        <v>0</v>
      </c>
      <c r="AT69" s="121">
        <v>0</v>
      </c>
      <c r="AU69" s="121">
        <v>7.5051663141150772E-4</v>
      </c>
      <c r="AV69" s="121">
        <v>9.1989584027265159E-4</v>
      </c>
      <c r="AW69" s="121">
        <v>1.0917208024263955E-4</v>
      </c>
      <c r="AX69" s="121">
        <v>7.2519464293894312E-16</v>
      </c>
      <c r="AY69" s="121"/>
      <c r="AZ69" s="121">
        <v>5.3718778693064052E-3</v>
      </c>
      <c r="BA69" s="121">
        <v>3.5103217213707863E-3</v>
      </c>
      <c r="BB69" s="121"/>
    </row>
    <row r="70" spans="1:54">
      <c r="A70" s="120">
        <v>43299</v>
      </c>
      <c r="B70" s="62" t="s">
        <v>294</v>
      </c>
      <c r="C70" s="62"/>
      <c r="D70" s="121">
        <v>1.1936047140210749E-2</v>
      </c>
      <c r="E70" s="121">
        <v>1.2428616227614958E-2</v>
      </c>
      <c r="F70" s="121">
        <v>0.16260235175421162</v>
      </c>
      <c r="G70" s="121">
        <v>8.3261457213608045E-2</v>
      </c>
      <c r="H70" s="121">
        <v>1.6376359058105631E-2</v>
      </c>
      <c r="I70" s="121">
        <v>1.3009612651164279E-2</v>
      </c>
      <c r="J70" s="121"/>
      <c r="K70" s="121">
        <v>0.19754053548913189</v>
      </c>
      <c r="L70" s="121">
        <v>3.855426732974359E-2</v>
      </c>
      <c r="M70" s="121">
        <v>3.8055660411209898E-2</v>
      </c>
      <c r="N70" s="121">
        <v>3.1618179854845108E-2</v>
      </c>
      <c r="O70" s="121">
        <v>1.7001719795361872E-2</v>
      </c>
      <c r="P70" s="36">
        <v>0.12072449724888176</v>
      </c>
      <c r="Q70" s="121"/>
      <c r="R70" s="121">
        <v>0</v>
      </c>
      <c r="S70" s="121">
        <v>4.4542440126240307E-3</v>
      </c>
      <c r="T70" s="36">
        <v>4.4542440126240307E-3</v>
      </c>
      <c r="U70" s="121"/>
      <c r="V70" s="121">
        <v>0.22705116027854244</v>
      </c>
      <c r="W70" s="121"/>
      <c r="X70" s="121">
        <v>1.98636164756378E-4</v>
      </c>
      <c r="Y70" s="121">
        <v>1.5559108947940626E-4</v>
      </c>
      <c r="Z70" s="121">
        <v>3.1895322038880971E-3</v>
      </c>
      <c r="AA70" s="121">
        <v>1.1588233432652461E-3</v>
      </c>
      <c r="AB70" s="121">
        <v>4.0626045790391046E-4</v>
      </c>
      <c r="AC70" s="121">
        <v>2.3198310718909181E-4</v>
      </c>
      <c r="AD70" s="121"/>
      <c r="AE70" s="121">
        <v>2.5993885846323042E-3</v>
      </c>
      <c r="AF70" s="121">
        <v>5.4355374777588581E-4</v>
      </c>
      <c r="AG70" s="121">
        <v>4.6745682853715738E-4</v>
      </c>
      <c r="AH70" s="121">
        <v>4.2332547670163563E-4</v>
      </c>
      <c r="AI70" s="121">
        <v>1.8695535292898474E-4</v>
      </c>
      <c r="AJ70" s="121">
        <v>1.2611028494677126E-3</v>
      </c>
      <c r="AK70" s="121"/>
      <c r="AL70" s="121">
        <v>3.1924104855214164E-4</v>
      </c>
      <c r="AM70" s="121">
        <v>2.5190442723011132E-4</v>
      </c>
      <c r="AN70" s="121">
        <v>5.3222911204811544E-3</v>
      </c>
      <c r="AO70" s="121">
        <v>4.091526986902478E-3</v>
      </c>
      <c r="AP70" s="121">
        <v>1.68429071864433E-3</v>
      </c>
      <c r="AQ70" s="121">
        <v>8.7577797369939043E-4</v>
      </c>
      <c r="AR70" s="121">
        <v>3.0920252239830757E-4</v>
      </c>
      <c r="AS70" s="121">
        <v>3.7417107226887406E-4</v>
      </c>
      <c r="AT70" s="121">
        <v>0</v>
      </c>
      <c r="AU70" s="121">
        <v>7.5537430906661741E-4</v>
      </c>
      <c r="AV70" s="121">
        <v>6.8680603387893046E-4</v>
      </c>
      <c r="AW70" s="121">
        <v>3.0128217038802568E-4</v>
      </c>
      <c r="AX70" s="121">
        <v>6.2803698347351007E-16</v>
      </c>
      <c r="AY70" s="121"/>
      <c r="AZ70" s="121">
        <v>1.2948196526534408E-3</v>
      </c>
      <c r="BA70" s="121">
        <v>1.9504789479624916E-3</v>
      </c>
      <c r="BB70" s="121"/>
    </row>
    <row r="71" spans="1:54">
      <c r="A71" s="120">
        <v>43299</v>
      </c>
      <c r="B71" s="62" t="s">
        <v>295</v>
      </c>
      <c r="C71" s="62"/>
      <c r="D71" s="121">
        <v>7.3173127125559763E-3</v>
      </c>
      <c r="E71" s="121">
        <v>2.4283818013923063E-2</v>
      </c>
      <c r="F71" s="121">
        <v>0.47655494377458463</v>
      </c>
      <c r="G71" s="121">
        <v>0.31038501224339671</v>
      </c>
      <c r="H71" s="121">
        <v>0.25751268790747495</v>
      </c>
      <c r="I71" s="121"/>
      <c r="J71" s="121"/>
      <c r="K71" s="121">
        <v>3.0539077218104255E-2</v>
      </c>
      <c r="L71" s="121">
        <v>2.0536409845280483E-2</v>
      </c>
      <c r="M71" s="121">
        <v>2.4460611030798059E-2</v>
      </c>
      <c r="N71" s="121">
        <v>7.3436510737734065E-2</v>
      </c>
      <c r="O71" s="121">
        <v>1.4665762350908778E-2</v>
      </c>
      <c r="P71" s="36">
        <v>0.99363956743346527</v>
      </c>
      <c r="Q71" s="121"/>
      <c r="R71" s="121">
        <v>0</v>
      </c>
      <c r="S71" s="121">
        <v>2.7402000274707596E-2</v>
      </c>
      <c r="T71" s="36">
        <v>2.7402000274707607E-2</v>
      </c>
      <c r="U71" s="121"/>
      <c r="V71" s="121">
        <v>6.0753616899513266E-2</v>
      </c>
      <c r="W71" s="121"/>
      <c r="X71" s="121">
        <v>1.2177255304636351E-4</v>
      </c>
      <c r="Y71" s="121">
        <v>3.040037307701935E-4</v>
      </c>
      <c r="Z71" s="121">
        <v>9.3478804192739656E-3</v>
      </c>
      <c r="AA71" s="121">
        <v>4.3199027452107954E-3</v>
      </c>
      <c r="AB71" s="121">
        <v>6.3883078121427447E-3</v>
      </c>
      <c r="AC71" s="121"/>
      <c r="AD71" s="121"/>
      <c r="AE71" s="121">
        <v>4.0185640131724503E-4</v>
      </c>
      <c r="AF71" s="121">
        <v>2.8953066185366533E-4</v>
      </c>
      <c r="AG71" s="121">
        <v>3.0046199521923663E-4</v>
      </c>
      <c r="AH71" s="121">
        <v>9.8321744192976361E-4</v>
      </c>
      <c r="AI71" s="121">
        <v>1.6126855455144895E-4</v>
      </c>
      <c r="AJ71" s="121">
        <v>1.8787081857575379E-2</v>
      </c>
      <c r="AK71" s="121"/>
      <c r="AL71" s="121">
        <v>1.9775965818311856E-4</v>
      </c>
      <c r="AM71" s="121">
        <v>4.5926774933317268E-4</v>
      </c>
      <c r="AN71" s="121">
        <v>4.5450231468651282E-3</v>
      </c>
      <c r="AO71" s="121">
        <v>1.3903878773187659E-3</v>
      </c>
      <c r="AP71" s="121">
        <v>4.8880889354441306E-3</v>
      </c>
      <c r="AQ71" s="121">
        <v>4.46519542418109E-4</v>
      </c>
      <c r="AR71" s="121">
        <v>5.050673620903068E-3</v>
      </c>
      <c r="AS71" s="121">
        <v>0</v>
      </c>
      <c r="AT71" s="121">
        <v>0</v>
      </c>
      <c r="AU71" s="121">
        <v>4.5825932740436944E-4</v>
      </c>
      <c r="AV71" s="121">
        <v>1.3994376679984299E-3</v>
      </c>
      <c r="AW71" s="121">
        <v>2.3501295416838126E-4</v>
      </c>
      <c r="AX71" s="121">
        <v>8.8817841970012523E-16</v>
      </c>
      <c r="AY71" s="121"/>
      <c r="AZ71" s="121">
        <v>6.0126050071644078E-3</v>
      </c>
      <c r="BA71" s="121">
        <v>6.9515709914914044E-3</v>
      </c>
      <c r="BB71" s="121"/>
    </row>
    <row r="72" spans="1:54">
      <c r="A72" s="120">
        <v>43299</v>
      </c>
      <c r="B72" s="62" t="s">
        <v>296</v>
      </c>
      <c r="C72" s="62"/>
      <c r="D72" s="121">
        <v>1.4615461174158456E-2</v>
      </c>
      <c r="E72" s="121">
        <v>4.8726456728694467E-2</v>
      </c>
      <c r="F72" s="121">
        <v>0.37702997590289289</v>
      </c>
      <c r="G72" s="121">
        <v>0.29895959135865419</v>
      </c>
      <c r="H72" s="121">
        <v>0.36587817995246991</v>
      </c>
      <c r="I72" s="121"/>
      <c r="J72" s="121"/>
      <c r="K72" s="121">
        <v>0.36660747078221306</v>
      </c>
      <c r="L72" s="121">
        <v>8.9956203417737111E-3</v>
      </c>
      <c r="M72" s="121">
        <v>5.0143430277554898E-3</v>
      </c>
      <c r="N72" s="121">
        <v>3.6134465781762076E-2</v>
      </c>
      <c r="O72" s="121">
        <v>1.5267287556515512E-2</v>
      </c>
      <c r="P72" s="36">
        <v>1.4052128728436031</v>
      </c>
      <c r="Q72" s="121"/>
      <c r="R72" s="121">
        <v>0</v>
      </c>
      <c r="S72" s="121">
        <v>1.6617797294532374E-2</v>
      </c>
      <c r="T72" s="36">
        <v>1.6617797294532378E-2</v>
      </c>
      <c r="U72" s="121"/>
      <c r="V72" s="121">
        <v>0.21608084531064548</v>
      </c>
      <c r="W72" s="121"/>
      <c r="X72" s="121">
        <v>2.4322618029885921E-4</v>
      </c>
      <c r="Y72" s="121">
        <v>6.0999570266267468E-4</v>
      </c>
      <c r="Z72" s="121">
        <v>7.3956448784404105E-3</v>
      </c>
      <c r="AA72" s="121">
        <v>4.1608850571837825E-3</v>
      </c>
      <c r="AB72" s="121">
        <v>9.0766107653800655E-3</v>
      </c>
      <c r="AC72" s="121"/>
      <c r="AD72" s="121"/>
      <c r="AE72" s="121">
        <v>4.824099885284764E-3</v>
      </c>
      <c r="AF72" s="121">
        <v>1.2682391571653334E-4</v>
      </c>
      <c r="AG72" s="121">
        <v>6.1593698903764701E-5</v>
      </c>
      <c r="AH72" s="121">
        <v>4.8379255297579409E-4</v>
      </c>
      <c r="AI72" s="121">
        <v>1.6788308287349346E-4</v>
      </c>
      <c r="AJ72" s="121">
        <v>2.5372609437858368E-2</v>
      </c>
      <c r="AK72" s="121"/>
      <c r="AL72" s="121">
        <v>4.3602533864209515E-4</v>
      </c>
      <c r="AM72" s="121">
        <v>8.8781630000284129E-4</v>
      </c>
      <c r="AN72" s="121">
        <v>8.9248870749614045E-3</v>
      </c>
      <c r="AO72" s="121">
        <v>2.8568693235626391E-3</v>
      </c>
      <c r="AP72" s="121">
        <v>2.3841167267420887E-3</v>
      </c>
      <c r="AQ72" s="121">
        <v>2.5268580670851856E-4</v>
      </c>
      <c r="AR72" s="121">
        <v>5.2910689523343844E-3</v>
      </c>
      <c r="AS72" s="121">
        <v>0</v>
      </c>
      <c r="AT72" s="121">
        <v>1.0554673385029286E-3</v>
      </c>
      <c r="AU72" s="121">
        <v>1.318933159039963E-4</v>
      </c>
      <c r="AV72" s="121">
        <v>8.1327026996898862E-4</v>
      </c>
      <c r="AW72" s="121">
        <v>2.4963082710752557E-4</v>
      </c>
      <c r="AX72" s="121">
        <v>6.2803698347351007E-16</v>
      </c>
      <c r="AY72" s="121"/>
      <c r="AZ72" s="121">
        <v>6.2550478668689088E-3</v>
      </c>
      <c r="BA72" s="121">
        <v>4.4319057265226006E-3</v>
      </c>
      <c r="BB72" s="121"/>
    </row>
    <row r="73" spans="1:54">
      <c r="A73" s="120"/>
      <c r="D73" s="121"/>
      <c r="E73" s="121"/>
      <c r="F73" s="121"/>
      <c r="G73" s="121"/>
      <c r="H73" s="121"/>
      <c r="I73" s="121"/>
      <c r="J73" s="121"/>
      <c r="K73" s="121"/>
      <c r="L73" s="121"/>
      <c r="M73" s="121"/>
      <c r="N73" s="121"/>
      <c r="O73" s="121"/>
      <c r="P73" s="36"/>
      <c r="Q73" s="62"/>
      <c r="T73" s="8"/>
      <c r="U73" s="62"/>
      <c r="W73" s="62"/>
      <c r="X73" s="121"/>
      <c r="Y73" s="121"/>
      <c r="Z73" s="121"/>
      <c r="AA73" s="121"/>
      <c r="AB73" s="121"/>
      <c r="AC73" s="121"/>
      <c r="AD73" s="121"/>
      <c r="AE73" s="121"/>
      <c r="AF73" s="121"/>
      <c r="AG73" s="121"/>
      <c r="AH73" s="121"/>
      <c r="AI73" s="121"/>
      <c r="AJ73" s="121"/>
      <c r="AL73" s="121"/>
      <c r="AM73" s="121"/>
      <c r="AN73" s="121"/>
      <c r="AO73" s="121"/>
      <c r="AP73" s="121"/>
      <c r="AQ73" s="121"/>
      <c r="AR73" s="121"/>
      <c r="AS73" s="121"/>
      <c r="AT73" s="121"/>
      <c r="AU73" s="121"/>
      <c r="AV73" s="121"/>
      <c r="AW73" s="121"/>
      <c r="AX73" s="121"/>
      <c r="AZ73" s="121"/>
      <c r="BA73" s="121"/>
    </row>
    <row r="74" spans="1:54" s="86" customFormat="1">
      <c r="C74" s="11"/>
      <c r="P74" s="11"/>
      <c r="T74" s="11"/>
    </row>
    <row r="75" spans="1:54" s="86" customFormat="1">
      <c r="B75" s="118"/>
      <c r="C75" s="11"/>
      <c r="P75" s="11"/>
      <c r="T75" s="11"/>
    </row>
    <row r="76" spans="1:54">
      <c r="E76" s="121"/>
      <c r="F76" s="121"/>
      <c r="G76" s="121"/>
      <c r="H76" s="121"/>
      <c r="I76" s="121"/>
      <c r="J76" s="121"/>
      <c r="K76" s="121"/>
      <c r="L76" s="121"/>
      <c r="M76" s="121"/>
      <c r="N76" s="121"/>
      <c r="O76" s="121"/>
      <c r="P76" s="121"/>
      <c r="Q76" s="36"/>
      <c r="R76" s="121"/>
      <c r="S76" s="121"/>
      <c r="T76" s="121"/>
      <c r="U76" s="36"/>
      <c r="V76" s="121"/>
      <c r="W76" s="36"/>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row>
    <row r="77" spans="1:54">
      <c r="E77" s="121"/>
      <c r="F77" s="121"/>
      <c r="G77" s="121"/>
      <c r="H77" s="121"/>
      <c r="I77" s="121"/>
      <c r="J77" s="121"/>
      <c r="K77" s="121"/>
      <c r="L77" s="121"/>
      <c r="M77" s="121"/>
      <c r="N77" s="121"/>
      <c r="O77" s="121"/>
      <c r="P77" s="121"/>
      <c r="Q77" s="36"/>
      <c r="R77" s="121"/>
      <c r="S77" s="121"/>
      <c r="T77" s="121"/>
      <c r="U77" s="36"/>
      <c r="V77" s="121"/>
      <c r="W77" s="36"/>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row>
    <row r="78" spans="1:54">
      <c r="E78" s="121"/>
      <c r="F78" s="121"/>
      <c r="G78" s="121"/>
      <c r="H78" s="121"/>
      <c r="I78" s="121"/>
      <c r="J78" s="121"/>
      <c r="K78" s="121"/>
      <c r="L78" s="121"/>
      <c r="M78" s="121"/>
      <c r="N78" s="121"/>
      <c r="O78" s="121"/>
      <c r="P78" s="121"/>
      <c r="Q78" s="36"/>
      <c r="R78" s="121"/>
      <c r="S78" s="121"/>
      <c r="T78" s="121"/>
      <c r="U78" s="36"/>
      <c r="V78" s="121"/>
      <c r="W78" s="36"/>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row>
    <row r="79" spans="1:54">
      <c r="E79" s="121"/>
      <c r="F79" s="121"/>
      <c r="G79" s="121"/>
      <c r="H79" s="121"/>
      <c r="I79" s="121"/>
      <c r="J79" s="121"/>
      <c r="K79" s="121"/>
      <c r="L79" s="121"/>
      <c r="M79" s="121"/>
      <c r="N79" s="121"/>
      <c r="O79" s="121"/>
      <c r="P79" s="121"/>
      <c r="Q79" s="36"/>
      <c r="R79" s="121"/>
      <c r="S79" s="121"/>
      <c r="T79" s="121"/>
      <c r="U79" s="36"/>
      <c r="V79" s="121"/>
      <c r="W79" s="36"/>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row>
    <row r="80" spans="1:54">
      <c r="E80" s="121"/>
      <c r="F80" s="121"/>
      <c r="G80" s="121"/>
      <c r="H80" s="121"/>
      <c r="I80" s="121"/>
      <c r="J80" s="121"/>
      <c r="K80" s="121"/>
      <c r="L80" s="121"/>
      <c r="M80" s="121"/>
      <c r="N80" s="121"/>
      <c r="O80" s="121"/>
      <c r="P80" s="121"/>
      <c r="Q80" s="36"/>
      <c r="R80" s="121"/>
      <c r="S80" s="121"/>
      <c r="T80" s="121"/>
      <c r="U80" s="36"/>
      <c r="V80" s="121"/>
      <c r="W80" s="36"/>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row>
    <row r="81" spans="2:54">
      <c r="E81" s="121"/>
      <c r="F81" s="121"/>
      <c r="G81" s="121"/>
      <c r="H81" s="121"/>
      <c r="I81" s="121"/>
      <c r="J81" s="121"/>
      <c r="K81" s="121"/>
      <c r="L81" s="121"/>
      <c r="M81" s="121"/>
      <c r="N81" s="121"/>
      <c r="O81" s="121"/>
      <c r="P81" s="121"/>
      <c r="Q81" s="36"/>
      <c r="R81" s="121"/>
      <c r="S81" s="121"/>
      <c r="T81" s="121"/>
      <c r="U81" s="36"/>
      <c r="V81" s="121"/>
      <c r="W81" s="36"/>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row>
    <row r="82" spans="2:54">
      <c r="E82" s="121"/>
      <c r="F82" s="121"/>
      <c r="G82" s="121"/>
      <c r="H82" s="121"/>
      <c r="I82" s="121"/>
      <c r="J82" s="121"/>
      <c r="K82" s="121"/>
      <c r="L82" s="121"/>
      <c r="M82" s="121"/>
      <c r="N82" s="121"/>
      <c r="O82" s="121"/>
      <c r="P82" s="121"/>
      <c r="Q82" s="36"/>
      <c r="R82" s="121"/>
      <c r="S82" s="121"/>
      <c r="T82" s="121"/>
      <c r="U82" s="36"/>
      <c r="V82" s="121"/>
      <c r="W82" s="36"/>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row>
    <row r="83" spans="2:54">
      <c r="E83" s="121"/>
      <c r="F83" s="121"/>
      <c r="G83" s="121"/>
      <c r="H83" s="121"/>
      <c r="I83" s="121"/>
      <c r="J83" s="121"/>
      <c r="K83" s="121"/>
      <c r="L83" s="121"/>
      <c r="M83" s="121"/>
      <c r="N83" s="121"/>
      <c r="O83" s="121"/>
      <c r="P83" s="121"/>
      <c r="Q83" s="36"/>
      <c r="R83" s="121"/>
      <c r="S83" s="121"/>
      <c r="T83" s="121"/>
      <c r="U83" s="36"/>
      <c r="V83" s="121"/>
      <c r="W83" s="36"/>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c r="BA83" s="121"/>
      <c r="BB83" s="121"/>
    </row>
    <row r="84" spans="2:54">
      <c r="E84" s="121"/>
      <c r="F84" s="121"/>
      <c r="G84" s="121"/>
      <c r="H84" s="121"/>
      <c r="I84" s="121"/>
      <c r="J84" s="121"/>
      <c r="K84" s="121"/>
      <c r="L84" s="121"/>
      <c r="M84" s="121"/>
      <c r="N84" s="121"/>
      <c r="O84" s="121"/>
      <c r="P84" s="121"/>
      <c r="Q84" s="36"/>
      <c r="R84" s="121"/>
      <c r="S84" s="121"/>
      <c r="T84" s="121"/>
      <c r="U84" s="36"/>
      <c r="V84" s="121"/>
      <c r="W84" s="36"/>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row>
    <row r="85" spans="2:54">
      <c r="E85" s="121"/>
      <c r="F85" s="121"/>
      <c r="G85" s="121"/>
      <c r="H85" s="121"/>
      <c r="I85" s="121"/>
      <c r="J85" s="121"/>
      <c r="K85" s="121"/>
      <c r="L85" s="121"/>
      <c r="M85" s="121"/>
      <c r="N85" s="121"/>
      <c r="O85" s="121"/>
      <c r="P85" s="121"/>
      <c r="Q85" s="36"/>
      <c r="R85" s="121"/>
      <c r="S85" s="121"/>
      <c r="T85" s="121"/>
      <c r="U85" s="36"/>
      <c r="V85" s="121"/>
      <c r="W85" s="36"/>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row>
    <row r="86" spans="2:54">
      <c r="B86" s="118"/>
      <c r="E86" s="121"/>
      <c r="F86" s="121"/>
      <c r="G86" s="121"/>
      <c r="H86" s="121"/>
      <c r="I86" s="121"/>
      <c r="J86" s="121"/>
      <c r="K86" s="121"/>
      <c r="L86" s="121"/>
      <c r="M86" s="121"/>
      <c r="N86" s="121"/>
      <c r="O86" s="121"/>
      <c r="P86" s="121"/>
      <c r="Q86" s="36"/>
      <c r="R86" s="121"/>
      <c r="S86" s="121"/>
      <c r="T86" s="121"/>
      <c r="U86" s="36"/>
      <c r="V86" s="121"/>
      <c r="W86" s="36"/>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row>
    <row r="87" spans="2:54">
      <c r="E87" s="121"/>
      <c r="F87" s="121"/>
      <c r="G87" s="121"/>
      <c r="H87" s="121"/>
      <c r="I87" s="121"/>
      <c r="J87" s="121"/>
      <c r="K87" s="121"/>
      <c r="L87" s="121"/>
      <c r="M87" s="121"/>
      <c r="N87" s="121"/>
      <c r="O87" s="121"/>
      <c r="P87" s="121"/>
      <c r="Q87" s="36"/>
      <c r="R87" s="121"/>
      <c r="S87" s="121"/>
      <c r="T87" s="121"/>
      <c r="U87" s="36"/>
      <c r="V87" s="121"/>
      <c r="W87" s="36"/>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row>
    <row r="88" spans="2:54">
      <c r="E88" s="121"/>
      <c r="F88" s="121"/>
      <c r="G88" s="121"/>
      <c r="H88" s="121"/>
      <c r="I88" s="121"/>
      <c r="J88" s="121"/>
      <c r="K88" s="121"/>
      <c r="L88" s="121"/>
      <c r="M88" s="121"/>
      <c r="N88" s="121"/>
      <c r="O88" s="121"/>
      <c r="P88" s="121"/>
      <c r="Q88" s="36"/>
      <c r="R88" s="121"/>
      <c r="S88" s="121"/>
      <c r="T88" s="121"/>
      <c r="U88" s="36"/>
      <c r="V88" s="121"/>
      <c r="W88" s="36"/>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row>
    <row r="89" spans="2:54">
      <c r="E89" s="121"/>
      <c r="F89" s="121"/>
      <c r="G89" s="121"/>
      <c r="H89" s="121"/>
      <c r="I89" s="121"/>
      <c r="J89" s="121"/>
      <c r="K89" s="121"/>
      <c r="L89" s="121"/>
      <c r="M89" s="121"/>
      <c r="N89" s="121"/>
      <c r="O89" s="121"/>
      <c r="P89" s="121"/>
      <c r="Q89" s="36"/>
      <c r="R89" s="121"/>
      <c r="S89" s="121"/>
      <c r="T89" s="121"/>
      <c r="U89" s="36"/>
      <c r="V89" s="121"/>
      <c r="W89" s="36"/>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row>
    <row r="90" spans="2:54">
      <c r="E90" s="121"/>
      <c r="F90" s="121"/>
      <c r="G90" s="121"/>
      <c r="H90" s="121"/>
      <c r="I90" s="121"/>
      <c r="J90" s="121"/>
      <c r="K90" s="121"/>
      <c r="L90" s="121"/>
      <c r="M90" s="121"/>
      <c r="N90" s="121"/>
      <c r="O90" s="121"/>
      <c r="P90" s="121"/>
      <c r="Q90" s="36"/>
      <c r="R90" s="121"/>
      <c r="S90" s="121"/>
      <c r="T90" s="121"/>
      <c r="U90" s="36"/>
      <c r="V90" s="121"/>
      <c r="W90" s="36"/>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row>
    <row r="91" spans="2:54">
      <c r="E91" s="121"/>
      <c r="F91" s="121"/>
      <c r="G91" s="121"/>
      <c r="H91" s="121"/>
      <c r="I91" s="121"/>
      <c r="J91" s="121"/>
      <c r="K91" s="121"/>
      <c r="L91" s="121"/>
      <c r="M91" s="121"/>
      <c r="N91" s="121"/>
      <c r="O91" s="121"/>
      <c r="P91" s="121"/>
      <c r="Q91" s="36"/>
      <c r="R91" s="121"/>
      <c r="S91" s="121"/>
      <c r="T91" s="121"/>
      <c r="U91" s="36"/>
      <c r="V91" s="121"/>
      <c r="W91" s="36"/>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row>
    <row r="92" spans="2:54">
      <c r="E92" s="121"/>
      <c r="F92" s="121"/>
      <c r="G92" s="121"/>
      <c r="H92" s="121"/>
      <c r="I92" s="121"/>
      <c r="J92" s="121"/>
      <c r="K92" s="121"/>
      <c r="L92" s="121"/>
      <c r="M92" s="121"/>
      <c r="N92" s="121"/>
      <c r="O92" s="121"/>
      <c r="P92" s="121"/>
      <c r="Q92" s="36"/>
      <c r="R92" s="121"/>
      <c r="S92" s="121"/>
      <c r="T92" s="121"/>
      <c r="U92" s="36"/>
      <c r="V92" s="121"/>
      <c r="W92" s="36"/>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row>
    <row r="93" spans="2:54">
      <c r="E93" s="121"/>
      <c r="F93" s="121"/>
      <c r="G93" s="121"/>
      <c r="H93" s="121"/>
      <c r="I93" s="121"/>
      <c r="J93" s="121"/>
      <c r="K93" s="121"/>
      <c r="L93" s="121"/>
      <c r="M93" s="121"/>
      <c r="N93" s="121"/>
      <c r="O93" s="121"/>
      <c r="P93" s="121"/>
      <c r="Q93" s="36"/>
      <c r="R93" s="121"/>
      <c r="S93" s="121"/>
      <c r="T93" s="121"/>
      <c r="U93" s="36"/>
      <c r="V93" s="121"/>
      <c r="W93" s="36"/>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row>
    <row r="94" spans="2:54">
      <c r="E94" s="121"/>
      <c r="F94" s="121"/>
      <c r="G94" s="121"/>
      <c r="H94" s="121"/>
      <c r="I94" s="121"/>
      <c r="J94" s="121"/>
      <c r="K94" s="121"/>
      <c r="L94" s="121"/>
      <c r="M94" s="121"/>
      <c r="N94" s="121"/>
      <c r="O94" s="121"/>
      <c r="P94" s="121"/>
      <c r="Q94" s="36"/>
      <c r="R94" s="121"/>
      <c r="S94" s="121"/>
      <c r="T94" s="121"/>
      <c r="U94" s="36"/>
      <c r="V94" s="121"/>
      <c r="W94" s="36"/>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row>
    <row r="95" spans="2:54">
      <c r="E95" s="121"/>
      <c r="F95" s="121"/>
      <c r="G95" s="121"/>
      <c r="H95" s="121"/>
      <c r="I95" s="121"/>
      <c r="J95" s="121"/>
      <c r="K95" s="121"/>
      <c r="L95" s="121"/>
      <c r="M95" s="121"/>
      <c r="N95" s="121"/>
      <c r="O95" s="121"/>
      <c r="P95" s="121"/>
      <c r="Q95" s="36"/>
      <c r="R95" s="121"/>
      <c r="S95" s="121"/>
      <c r="T95" s="121"/>
      <c r="U95" s="36"/>
      <c r="V95" s="121"/>
      <c r="W95" s="36"/>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row>
    <row r="96" spans="2:54">
      <c r="B96" s="120"/>
      <c r="E96" s="119"/>
      <c r="F96" s="119"/>
      <c r="G96" s="119"/>
      <c r="H96" s="119"/>
      <c r="I96" s="119"/>
      <c r="J96" s="119"/>
      <c r="K96" s="119"/>
      <c r="L96" s="119"/>
      <c r="M96" s="119"/>
      <c r="N96" s="119"/>
      <c r="O96" s="119"/>
      <c r="P96" s="119"/>
      <c r="Q96" s="122"/>
      <c r="T96" s="121"/>
      <c r="U96" s="36"/>
      <c r="V96" s="56"/>
      <c r="W96" s="9"/>
      <c r="Y96" s="121"/>
      <c r="Z96" s="121"/>
      <c r="AA96" s="121"/>
      <c r="AB96" s="121"/>
      <c r="AC96" s="121"/>
      <c r="AD96" s="121"/>
      <c r="AE96" s="121"/>
      <c r="AF96" s="121"/>
      <c r="AG96" s="121"/>
      <c r="AH96" s="121"/>
      <c r="AI96" s="121"/>
      <c r="AJ96" s="121"/>
      <c r="AK96" s="121"/>
      <c r="AM96" s="121"/>
      <c r="AN96" s="121"/>
      <c r="AO96" s="121"/>
      <c r="AP96" s="121"/>
      <c r="AQ96" s="121"/>
      <c r="AR96" s="121"/>
      <c r="AS96" s="121"/>
      <c r="AT96" s="121"/>
      <c r="AU96" s="121"/>
      <c r="AV96" s="121"/>
      <c r="AW96" s="121"/>
      <c r="AX96" s="121"/>
      <c r="AY96" s="121"/>
      <c r="BA96" s="121"/>
      <c r="BB96" s="121"/>
    </row>
    <row r="97" spans="1:54">
      <c r="A97" s="120"/>
      <c r="E97" s="119"/>
      <c r="F97" s="119"/>
      <c r="G97" s="119"/>
      <c r="H97" s="119"/>
      <c r="I97" s="119"/>
      <c r="J97" s="119"/>
      <c r="K97" s="119"/>
      <c r="L97" s="119"/>
      <c r="M97" s="119"/>
      <c r="N97" s="119"/>
      <c r="O97" s="119"/>
      <c r="P97" s="119"/>
      <c r="Q97" s="122"/>
      <c r="T97" s="121"/>
      <c r="U97" s="36"/>
      <c r="V97" s="56"/>
      <c r="W97" s="9"/>
      <c r="Y97" s="121"/>
      <c r="Z97" s="121"/>
      <c r="AA97" s="121"/>
      <c r="AB97" s="121"/>
      <c r="AC97" s="121"/>
      <c r="AD97" s="121"/>
      <c r="AE97" s="121"/>
      <c r="AF97" s="121"/>
      <c r="AG97" s="121"/>
      <c r="AH97" s="121"/>
      <c r="AI97" s="121"/>
      <c r="AJ97" s="121"/>
      <c r="AK97" s="121"/>
      <c r="AM97" s="121"/>
      <c r="AN97" s="121"/>
      <c r="AO97" s="121"/>
      <c r="AP97" s="121"/>
      <c r="AQ97" s="121"/>
      <c r="AR97" s="121"/>
      <c r="AS97" s="121"/>
      <c r="AT97" s="121"/>
      <c r="AU97" s="121"/>
      <c r="AV97" s="121"/>
      <c r="AW97" s="121"/>
      <c r="AX97" s="121"/>
      <c r="AY97" s="121"/>
      <c r="BA97" s="121"/>
      <c r="BB97" s="121"/>
    </row>
    <row r="98" spans="1:54">
      <c r="A98" s="120"/>
      <c r="E98" s="119"/>
      <c r="F98" s="119"/>
      <c r="G98" s="119"/>
      <c r="H98" s="119"/>
      <c r="I98" s="119"/>
      <c r="J98" s="119"/>
      <c r="K98" s="119"/>
      <c r="L98" s="119"/>
      <c r="M98" s="119"/>
      <c r="N98" s="119"/>
      <c r="O98" s="119"/>
      <c r="P98" s="119"/>
      <c r="Q98" s="122"/>
      <c r="T98" s="121"/>
      <c r="U98" s="36"/>
      <c r="V98" s="56"/>
      <c r="W98" s="9"/>
      <c r="Y98" s="121"/>
      <c r="Z98" s="121"/>
      <c r="AA98" s="121"/>
      <c r="AB98" s="121"/>
      <c r="AC98" s="121"/>
      <c r="AD98" s="121"/>
      <c r="AE98" s="121"/>
      <c r="AF98" s="121"/>
      <c r="AG98" s="121"/>
      <c r="AH98" s="121"/>
      <c r="AI98" s="121"/>
      <c r="AJ98" s="121"/>
      <c r="AK98" s="121"/>
      <c r="AM98" s="121"/>
      <c r="AN98" s="121"/>
      <c r="AO98" s="121"/>
      <c r="AP98" s="121"/>
      <c r="AQ98" s="121"/>
      <c r="AR98" s="121"/>
      <c r="AS98" s="121"/>
      <c r="AT98" s="121"/>
      <c r="AU98" s="121"/>
      <c r="AV98" s="121"/>
      <c r="AW98" s="121"/>
      <c r="AX98" s="121"/>
      <c r="AY98" s="121"/>
      <c r="BA98" s="121"/>
      <c r="BB98" s="121"/>
    </row>
    <row r="99" spans="1:54">
      <c r="A99" s="120"/>
      <c r="E99" s="119"/>
      <c r="F99" s="119"/>
      <c r="G99" s="119"/>
      <c r="H99" s="119"/>
      <c r="I99" s="119"/>
      <c r="J99" s="119"/>
      <c r="K99" s="119"/>
      <c r="L99" s="119"/>
      <c r="M99" s="119"/>
      <c r="N99" s="119"/>
      <c r="O99" s="119"/>
      <c r="P99" s="119"/>
      <c r="Q99" s="122"/>
      <c r="T99" s="121"/>
      <c r="U99" s="36"/>
      <c r="V99" s="56"/>
      <c r="W99" s="9"/>
      <c r="Y99" s="121"/>
      <c r="Z99" s="121"/>
      <c r="AA99" s="121"/>
      <c r="AB99" s="121"/>
      <c r="AC99" s="121"/>
      <c r="AD99" s="121"/>
      <c r="AE99" s="121"/>
      <c r="AF99" s="121"/>
      <c r="AG99" s="121"/>
      <c r="AH99" s="121"/>
      <c r="AI99" s="121"/>
      <c r="AJ99" s="121"/>
      <c r="AK99" s="121"/>
      <c r="AM99" s="121"/>
      <c r="AN99" s="121"/>
      <c r="AO99" s="121"/>
      <c r="AP99" s="121"/>
      <c r="AQ99" s="121"/>
      <c r="AR99" s="121"/>
      <c r="AS99" s="121"/>
      <c r="AT99" s="121"/>
      <c r="AU99" s="121"/>
      <c r="AV99" s="121"/>
      <c r="AW99" s="121"/>
      <c r="AX99" s="121"/>
      <c r="AY99" s="121"/>
      <c r="BA99" s="121"/>
      <c r="BB99" s="121"/>
    </row>
    <row r="100" spans="1:54">
      <c r="A100" s="120"/>
      <c r="E100" s="119"/>
      <c r="F100" s="119"/>
      <c r="G100" s="119"/>
      <c r="H100" s="119"/>
      <c r="I100" s="119"/>
      <c r="J100" s="119"/>
      <c r="K100" s="119"/>
      <c r="L100" s="119"/>
      <c r="M100" s="119"/>
      <c r="N100" s="119"/>
      <c r="O100" s="119"/>
      <c r="P100" s="119"/>
      <c r="Q100" s="122"/>
      <c r="T100" s="121"/>
      <c r="U100" s="36"/>
      <c r="V100" s="56"/>
      <c r="W100" s="9"/>
      <c r="Y100" s="121"/>
      <c r="Z100" s="121"/>
      <c r="AA100" s="121"/>
      <c r="AB100" s="121"/>
      <c r="AC100" s="121"/>
      <c r="AD100" s="121"/>
      <c r="AE100" s="121"/>
      <c r="AF100" s="121"/>
      <c r="AG100" s="121"/>
      <c r="AH100" s="121"/>
      <c r="AI100" s="121"/>
      <c r="AJ100" s="121"/>
      <c r="AK100" s="121"/>
      <c r="AM100" s="121"/>
      <c r="AN100" s="121"/>
      <c r="AO100" s="121"/>
      <c r="AP100" s="121"/>
      <c r="AQ100" s="121"/>
      <c r="AR100" s="121"/>
      <c r="AS100" s="121"/>
      <c r="AT100" s="121"/>
      <c r="AU100" s="121"/>
      <c r="AV100" s="121"/>
      <c r="AW100" s="121"/>
      <c r="AX100" s="121"/>
      <c r="AY100" s="121"/>
      <c r="BA100" s="121"/>
      <c r="BB100" s="121"/>
    </row>
    <row r="101" spans="1:54">
      <c r="A101" s="120"/>
      <c r="E101" s="119"/>
      <c r="F101" s="119"/>
      <c r="G101" s="119"/>
      <c r="H101" s="119"/>
      <c r="I101" s="119"/>
      <c r="J101" s="119"/>
      <c r="K101" s="119"/>
      <c r="L101" s="119"/>
      <c r="M101" s="119"/>
      <c r="N101" s="119"/>
      <c r="O101" s="119"/>
      <c r="P101" s="119"/>
      <c r="Q101" s="122"/>
      <c r="T101" s="121"/>
      <c r="U101" s="36"/>
      <c r="V101" s="56"/>
      <c r="W101" s="9"/>
      <c r="Y101" s="121"/>
      <c r="Z101" s="121"/>
      <c r="AA101" s="121"/>
      <c r="AB101" s="121"/>
      <c r="AC101" s="121"/>
      <c r="AD101" s="121"/>
      <c r="AE101" s="121"/>
      <c r="AF101" s="121"/>
      <c r="AG101" s="121"/>
      <c r="AH101" s="121"/>
      <c r="AI101" s="121"/>
      <c r="AJ101" s="121"/>
      <c r="AK101" s="121"/>
      <c r="AM101" s="121"/>
      <c r="AN101" s="121"/>
      <c r="AO101" s="121"/>
      <c r="AP101" s="121"/>
      <c r="AQ101" s="121"/>
      <c r="AR101" s="121"/>
      <c r="AS101" s="121"/>
      <c r="AT101" s="121"/>
      <c r="AU101" s="121"/>
      <c r="AV101" s="121"/>
      <c r="AW101" s="121"/>
      <c r="AX101" s="121"/>
      <c r="AY101" s="121"/>
      <c r="BA101" s="121"/>
      <c r="BB101" s="121"/>
    </row>
    <row r="102" spans="1:54">
      <c r="A102" s="120"/>
      <c r="E102" s="121"/>
      <c r="F102" s="121"/>
      <c r="G102" s="121"/>
      <c r="H102" s="121"/>
      <c r="I102" s="121"/>
      <c r="J102" s="121"/>
      <c r="K102" s="121"/>
      <c r="L102" s="121"/>
      <c r="M102" s="121"/>
      <c r="N102" s="121"/>
      <c r="O102" s="121"/>
      <c r="P102" s="121"/>
      <c r="Q102" s="36"/>
      <c r="T102" s="121"/>
      <c r="U102" s="36"/>
      <c r="V102" s="56"/>
      <c r="W102" s="9"/>
      <c r="Y102" s="121"/>
      <c r="Z102" s="121"/>
      <c r="AA102" s="121"/>
      <c r="AB102" s="121"/>
      <c r="AC102" s="121"/>
      <c r="AD102" s="121"/>
      <c r="AE102" s="121"/>
      <c r="AF102" s="121"/>
      <c r="AG102" s="121"/>
      <c r="AH102" s="121"/>
      <c r="AI102" s="121"/>
      <c r="AJ102" s="121"/>
      <c r="AK102" s="121"/>
      <c r="AM102" s="121"/>
      <c r="AN102" s="121"/>
      <c r="AO102" s="121"/>
      <c r="AP102" s="121"/>
      <c r="AQ102" s="121"/>
      <c r="AR102" s="121"/>
      <c r="AS102" s="121"/>
      <c r="AT102" s="121"/>
      <c r="AU102" s="121"/>
      <c r="AV102" s="121"/>
      <c r="AW102" s="121"/>
      <c r="AX102" s="121"/>
      <c r="AY102" s="121"/>
      <c r="BA102" s="121"/>
      <c r="BB102" s="121"/>
    </row>
    <row r="103" spans="1:54">
      <c r="A103" s="120"/>
      <c r="E103" s="121"/>
      <c r="F103" s="121"/>
      <c r="G103" s="121"/>
      <c r="H103" s="121"/>
      <c r="I103" s="121"/>
      <c r="J103" s="121"/>
      <c r="K103" s="121"/>
      <c r="L103" s="121"/>
      <c r="M103" s="121"/>
      <c r="N103" s="121"/>
      <c r="O103" s="121"/>
      <c r="P103" s="121"/>
      <c r="Q103" s="36"/>
      <c r="T103" s="121"/>
      <c r="U103" s="36"/>
      <c r="V103" s="56"/>
      <c r="W103" s="9"/>
      <c r="Y103" s="121"/>
      <c r="Z103" s="121"/>
      <c r="AA103" s="121"/>
      <c r="AB103" s="121"/>
      <c r="AC103" s="121"/>
      <c r="AD103" s="121"/>
      <c r="AE103" s="121"/>
      <c r="AF103" s="121"/>
      <c r="AG103" s="121"/>
      <c r="AH103" s="121"/>
      <c r="AI103" s="121"/>
      <c r="AJ103" s="121"/>
      <c r="AK103" s="121"/>
      <c r="AM103" s="121"/>
      <c r="AN103" s="121"/>
      <c r="AO103" s="121"/>
      <c r="AP103" s="121"/>
      <c r="AQ103" s="121"/>
      <c r="AR103" s="121"/>
      <c r="AS103" s="121"/>
      <c r="AT103" s="121"/>
      <c r="AU103" s="121"/>
      <c r="AV103" s="121"/>
      <c r="AW103" s="121"/>
      <c r="AX103" s="121"/>
      <c r="AY103" s="121"/>
      <c r="BA103" s="121"/>
      <c r="BB103" s="121"/>
    </row>
    <row r="104" spans="1:54">
      <c r="A104" s="120"/>
      <c r="E104" s="121"/>
      <c r="F104" s="121"/>
      <c r="G104" s="121"/>
      <c r="H104" s="121"/>
      <c r="I104" s="121"/>
      <c r="J104" s="121"/>
      <c r="K104" s="121"/>
      <c r="L104" s="121"/>
      <c r="M104" s="121"/>
      <c r="N104" s="121"/>
      <c r="O104" s="121"/>
      <c r="P104" s="121"/>
      <c r="Q104" s="36"/>
      <c r="T104" s="121"/>
      <c r="U104" s="36"/>
      <c r="V104" s="56"/>
      <c r="W104" s="9"/>
      <c r="Y104" s="121"/>
      <c r="Z104" s="121"/>
      <c r="AA104" s="121"/>
      <c r="AB104" s="121"/>
      <c r="AC104" s="121"/>
      <c r="AD104" s="121"/>
      <c r="AE104" s="121"/>
      <c r="AF104" s="121"/>
      <c r="AG104" s="121"/>
      <c r="AH104" s="121"/>
      <c r="AI104" s="121"/>
      <c r="AJ104" s="121"/>
      <c r="AK104" s="121"/>
      <c r="AM104" s="121"/>
      <c r="AN104" s="121"/>
      <c r="AO104" s="121"/>
      <c r="AP104" s="121"/>
      <c r="AQ104" s="121"/>
      <c r="AR104" s="121"/>
      <c r="AS104" s="121"/>
      <c r="AT104" s="121"/>
      <c r="AU104" s="121"/>
      <c r="AV104" s="121"/>
      <c r="AW104" s="121"/>
      <c r="AX104" s="121"/>
      <c r="AY104" s="121"/>
      <c r="BA104" s="121"/>
      <c r="BB104" s="121"/>
    </row>
    <row r="105" spans="1:54">
      <c r="E105" s="121"/>
      <c r="F105" s="121"/>
      <c r="G105" s="121"/>
      <c r="H105" s="121"/>
      <c r="I105" s="121"/>
      <c r="J105" s="121"/>
      <c r="K105" s="121"/>
      <c r="L105" s="121"/>
      <c r="M105" s="121"/>
      <c r="N105" s="121"/>
      <c r="O105" s="121"/>
      <c r="P105" s="121"/>
      <c r="Q105" s="36"/>
      <c r="R105" s="121"/>
      <c r="S105" s="121"/>
      <c r="T105" s="121"/>
      <c r="U105" s="36"/>
      <c r="V105" s="121"/>
      <c r="W105" s="36"/>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1"/>
    </row>
    <row r="107" spans="1:54">
      <c r="A107" s="120"/>
      <c r="E107" s="121"/>
      <c r="F107" s="121"/>
      <c r="G107" s="121"/>
      <c r="H107" s="121"/>
      <c r="I107" s="121"/>
      <c r="J107" s="121"/>
      <c r="K107" s="121"/>
      <c r="L107" s="121"/>
      <c r="M107" s="121"/>
      <c r="N107" s="121"/>
      <c r="O107" s="121"/>
      <c r="P107" s="121"/>
      <c r="Q107" s="36"/>
      <c r="T107" s="121"/>
      <c r="U107" s="36"/>
      <c r="V107" s="56"/>
      <c r="W107" s="9"/>
      <c r="Y107" s="121"/>
      <c r="Z107" s="121"/>
      <c r="AA107" s="121"/>
      <c r="AB107" s="121"/>
      <c r="AC107" s="121"/>
      <c r="AD107" s="121"/>
      <c r="AE107" s="121"/>
      <c r="AF107" s="121"/>
      <c r="AG107" s="121"/>
      <c r="AH107" s="121"/>
      <c r="AI107" s="121"/>
      <c r="AJ107" s="121"/>
      <c r="AK107" s="121"/>
      <c r="AM107" s="121"/>
      <c r="AN107" s="121"/>
      <c r="AO107" s="121"/>
      <c r="AP107" s="121"/>
      <c r="AQ107" s="121"/>
      <c r="AR107" s="121"/>
      <c r="AS107" s="121"/>
      <c r="AT107" s="121"/>
      <c r="AU107" s="121"/>
      <c r="AV107" s="121"/>
      <c r="AW107" s="121"/>
      <c r="AX107" s="121"/>
      <c r="AY107" s="121"/>
      <c r="BA107" s="121"/>
      <c r="BB107" s="121"/>
    </row>
    <row r="108" spans="1:54">
      <c r="A108" s="120"/>
      <c r="E108" s="121"/>
      <c r="F108" s="121"/>
      <c r="G108" s="121"/>
      <c r="H108" s="121"/>
      <c r="I108" s="121"/>
      <c r="J108" s="121"/>
      <c r="K108" s="121"/>
      <c r="L108" s="121"/>
      <c r="M108" s="121"/>
      <c r="N108" s="121"/>
      <c r="O108" s="121"/>
      <c r="P108" s="121"/>
      <c r="Q108" s="36"/>
      <c r="T108" s="121"/>
      <c r="U108" s="36"/>
      <c r="V108" s="56"/>
      <c r="W108" s="9"/>
      <c r="Y108" s="121"/>
      <c r="Z108" s="121"/>
      <c r="AA108" s="121"/>
      <c r="AB108" s="121"/>
      <c r="AC108" s="121"/>
      <c r="AD108" s="121"/>
      <c r="AE108" s="121"/>
      <c r="AF108" s="121"/>
      <c r="AG108" s="121"/>
      <c r="AH108" s="121"/>
      <c r="AI108" s="121"/>
      <c r="AJ108" s="121"/>
      <c r="AK108" s="121"/>
      <c r="AM108" s="121"/>
      <c r="AN108" s="121"/>
      <c r="AO108" s="121"/>
      <c r="AP108" s="121"/>
      <c r="AQ108" s="121"/>
      <c r="AR108" s="121"/>
      <c r="AS108" s="121"/>
      <c r="AT108" s="121"/>
      <c r="AU108" s="121"/>
      <c r="AV108" s="121"/>
      <c r="AW108" s="121"/>
      <c r="AX108" s="121"/>
      <c r="AY108" s="121"/>
      <c r="BA108" s="121"/>
      <c r="BB108" s="121"/>
    </row>
    <row r="109" spans="1:54">
      <c r="A109" s="120"/>
      <c r="E109" s="121"/>
      <c r="F109" s="121"/>
      <c r="G109" s="121"/>
      <c r="H109" s="121"/>
      <c r="I109" s="121"/>
      <c r="J109" s="121"/>
      <c r="K109" s="121"/>
      <c r="L109" s="121"/>
      <c r="M109" s="121"/>
      <c r="N109" s="121"/>
      <c r="O109" s="121"/>
      <c r="P109" s="121"/>
      <c r="Q109" s="36"/>
      <c r="T109" s="121"/>
      <c r="U109" s="36"/>
      <c r="V109" s="56"/>
      <c r="W109" s="9"/>
      <c r="Y109" s="121"/>
      <c r="Z109" s="121"/>
      <c r="AA109" s="121"/>
      <c r="AB109" s="121"/>
      <c r="AC109" s="121"/>
      <c r="AD109" s="121"/>
      <c r="AE109" s="121"/>
      <c r="AF109" s="121"/>
      <c r="AG109" s="121"/>
      <c r="AH109" s="121"/>
      <c r="AI109" s="121"/>
      <c r="AJ109" s="121"/>
      <c r="AK109" s="121"/>
      <c r="AM109" s="121"/>
      <c r="AN109" s="121"/>
      <c r="AO109" s="121"/>
      <c r="AP109" s="121"/>
      <c r="AQ109" s="121"/>
      <c r="AR109" s="121"/>
      <c r="AS109" s="121"/>
      <c r="AT109" s="121"/>
      <c r="AU109" s="121"/>
      <c r="AV109" s="121"/>
      <c r="AW109" s="121"/>
      <c r="AX109" s="121"/>
      <c r="AY109" s="121"/>
      <c r="BA109" s="121"/>
      <c r="BB109" s="121"/>
    </row>
    <row r="110" spans="1:54">
      <c r="A110" s="120"/>
      <c r="E110" s="121"/>
      <c r="F110" s="121"/>
      <c r="G110" s="121"/>
      <c r="H110" s="121"/>
      <c r="I110" s="121"/>
      <c r="J110" s="121"/>
      <c r="K110" s="121"/>
      <c r="L110" s="121"/>
      <c r="M110" s="121"/>
      <c r="N110" s="121"/>
      <c r="O110" s="121"/>
      <c r="P110" s="121"/>
      <c r="Q110" s="36"/>
      <c r="Y110" s="121"/>
      <c r="Z110" s="121"/>
      <c r="AA110" s="121"/>
      <c r="AB110" s="121"/>
      <c r="AC110" s="121"/>
      <c r="AD110" s="121"/>
      <c r="AE110" s="121"/>
      <c r="AF110" s="121"/>
      <c r="AG110" s="121"/>
      <c r="AH110" s="121"/>
      <c r="AI110" s="121"/>
      <c r="AJ110" s="121"/>
      <c r="AK110" s="121"/>
      <c r="AM110" s="121"/>
      <c r="AN110" s="121"/>
      <c r="AO110" s="121"/>
      <c r="AP110" s="121"/>
      <c r="AQ110" s="121"/>
      <c r="AR110" s="121"/>
      <c r="AS110" s="121"/>
      <c r="AT110" s="121"/>
      <c r="AU110" s="121"/>
      <c r="AV110" s="121"/>
      <c r="AW110" s="121"/>
      <c r="AX110" s="121"/>
      <c r="AY110" s="121"/>
      <c r="BA110" s="121"/>
      <c r="BB110" s="121"/>
    </row>
    <row r="111" spans="1:54">
      <c r="A111" s="120"/>
      <c r="E111" s="121"/>
      <c r="F111" s="121"/>
      <c r="G111" s="121"/>
      <c r="H111" s="121"/>
      <c r="I111" s="121"/>
      <c r="J111" s="121"/>
      <c r="K111" s="121"/>
      <c r="L111" s="121"/>
      <c r="M111" s="121"/>
      <c r="N111" s="121"/>
      <c r="O111" s="121"/>
      <c r="P111" s="121"/>
      <c r="Q111" s="36"/>
      <c r="T111" s="121"/>
      <c r="U111" s="36"/>
      <c r="V111" s="56"/>
      <c r="W111" s="9"/>
      <c r="Y111" s="121"/>
      <c r="Z111" s="121"/>
      <c r="AA111" s="121"/>
      <c r="AB111" s="121"/>
      <c r="AC111" s="121"/>
      <c r="AD111" s="121"/>
      <c r="AE111" s="121"/>
      <c r="AF111" s="121"/>
      <c r="AG111" s="121"/>
      <c r="AH111" s="121"/>
      <c r="AI111" s="121"/>
      <c r="AJ111" s="121"/>
      <c r="AK111" s="121"/>
      <c r="AM111" s="121"/>
      <c r="AN111" s="121"/>
      <c r="AO111" s="121"/>
      <c r="AP111" s="121"/>
      <c r="AQ111" s="121"/>
      <c r="AR111" s="121"/>
      <c r="AS111" s="121"/>
      <c r="AT111" s="121"/>
      <c r="AU111" s="121"/>
      <c r="AV111" s="121"/>
      <c r="AW111" s="121"/>
      <c r="AX111" s="121"/>
      <c r="AY111" s="121"/>
      <c r="BA111" s="121"/>
      <c r="BB111" s="121"/>
    </row>
    <row r="112" spans="1:54">
      <c r="A112" s="120"/>
      <c r="E112" s="121"/>
      <c r="F112" s="121"/>
      <c r="G112" s="121"/>
      <c r="H112" s="121"/>
      <c r="I112" s="121"/>
      <c r="J112" s="121"/>
      <c r="K112" s="121"/>
      <c r="L112" s="121"/>
      <c r="M112" s="121"/>
      <c r="N112" s="121"/>
      <c r="O112" s="121"/>
      <c r="P112" s="121"/>
      <c r="Q112" s="36"/>
      <c r="T112" s="121"/>
      <c r="U112" s="36"/>
      <c r="V112" s="56"/>
      <c r="W112" s="9"/>
      <c r="Y112" s="121"/>
      <c r="Z112" s="121"/>
      <c r="AA112" s="121"/>
      <c r="AB112" s="121"/>
      <c r="AC112" s="121"/>
      <c r="AD112" s="121"/>
      <c r="AE112" s="121"/>
      <c r="AF112" s="121"/>
      <c r="AG112" s="121"/>
      <c r="AH112" s="121"/>
      <c r="AI112" s="121"/>
      <c r="AJ112" s="121"/>
      <c r="AK112" s="121"/>
      <c r="AM112" s="121"/>
      <c r="AN112" s="121"/>
      <c r="AO112" s="121"/>
      <c r="AP112" s="121"/>
      <c r="AQ112" s="121"/>
      <c r="AR112" s="121"/>
      <c r="AS112" s="121"/>
      <c r="AT112" s="121"/>
      <c r="AU112" s="121"/>
      <c r="AV112" s="121"/>
      <c r="AW112" s="121"/>
      <c r="AX112" s="121"/>
      <c r="AY112" s="121"/>
      <c r="BA112" s="121"/>
      <c r="BB112" s="121"/>
    </row>
    <row r="113" spans="1:54">
      <c r="A113" s="120"/>
      <c r="E113" s="121"/>
      <c r="F113" s="121"/>
      <c r="G113" s="121"/>
      <c r="H113" s="121"/>
      <c r="I113" s="121"/>
      <c r="J113" s="121"/>
      <c r="K113" s="121"/>
      <c r="L113" s="121"/>
      <c r="M113" s="121"/>
      <c r="N113" s="121"/>
      <c r="O113" s="121"/>
      <c r="P113" s="121"/>
      <c r="Q113" s="36"/>
      <c r="T113" s="121"/>
      <c r="U113" s="36"/>
      <c r="V113" s="56"/>
      <c r="W113" s="9"/>
      <c r="Y113" s="121"/>
      <c r="Z113" s="121"/>
      <c r="AA113" s="121"/>
      <c r="AB113" s="121"/>
      <c r="AC113" s="121"/>
      <c r="AD113" s="121"/>
      <c r="AE113" s="121"/>
      <c r="AF113" s="121"/>
      <c r="AG113" s="121"/>
      <c r="AH113" s="121"/>
      <c r="AI113" s="121"/>
      <c r="AJ113" s="121"/>
      <c r="AK113" s="121"/>
      <c r="AM113" s="121"/>
      <c r="AN113" s="121"/>
      <c r="AO113" s="121"/>
      <c r="AP113" s="121"/>
      <c r="AQ113" s="121"/>
      <c r="AR113" s="121"/>
      <c r="AS113" s="121"/>
      <c r="AT113" s="121"/>
      <c r="AU113" s="121"/>
      <c r="AV113" s="121"/>
      <c r="AW113" s="121"/>
      <c r="AX113" s="121"/>
      <c r="AY113" s="121"/>
      <c r="BA113" s="121"/>
      <c r="BB113" s="121"/>
    </row>
    <row r="114" spans="1:54">
      <c r="A114" s="120"/>
      <c r="E114" s="121"/>
      <c r="F114" s="121"/>
      <c r="G114" s="121"/>
      <c r="H114" s="121"/>
      <c r="I114" s="121"/>
      <c r="J114" s="121"/>
      <c r="K114" s="121"/>
      <c r="L114" s="121"/>
      <c r="M114" s="121"/>
      <c r="N114" s="121"/>
      <c r="O114" s="121"/>
      <c r="P114" s="121"/>
      <c r="Q114" s="36"/>
      <c r="Y114" s="121"/>
      <c r="Z114" s="121"/>
      <c r="AA114" s="121"/>
      <c r="AB114" s="121"/>
      <c r="AC114" s="121"/>
      <c r="AD114" s="121"/>
      <c r="AE114" s="121"/>
      <c r="AF114" s="121"/>
      <c r="AG114" s="121"/>
      <c r="AH114" s="121"/>
      <c r="AI114" s="121"/>
      <c r="AJ114" s="121"/>
      <c r="AK114" s="121"/>
      <c r="AM114" s="121"/>
      <c r="AN114" s="121"/>
      <c r="AO114" s="121"/>
      <c r="AP114" s="121"/>
      <c r="AQ114" s="121"/>
      <c r="AR114" s="121"/>
      <c r="AS114" s="121"/>
      <c r="AT114" s="121"/>
      <c r="AU114" s="121"/>
      <c r="AV114" s="121"/>
      <c r="AW114" s="121"/>
      <c r="AX114" s="121"/>
      <c r="AY114" s="121"/>
      <c r="BA114" s="121"/>
      <c r="BB114" s="121"/>
    </row>
    <row r="115" spans="1:54">
      <c r="A115" s="120"/>
      <c r="E115" s="121"/>
      <c r="F115" s="121"/>
      <c r="G115" s="121"/>
      <c r="H115" s="121"/>
      <c r="I115" s="121"/>
      <c r="J115" s="121"/>
      <c r="K115" s="121"/>
      <c r="L115" s="121"/>
      <c r="M115" s="121"/>
      <c r="N115" s="121"/>
      <c r="O115" s="121"/>
      <c r="P115" s="121"/>
      <c r="Q115" s="36"/>
      <c r="T115" s="121"/>
      <c r="U115" s="36"/>
      <c r="V115" s="56"/>
      <c r="W115" s="9"/>
      <c r="Y115" s="121"/>
      <c r="Z115" s="121"/>
      <c r="AA115" s="121"/>
      <c r="AB115" s="121"/>
      <c r="AC115" s="121"/>
      <c r="AD115" s="121"/>
      <c r="AE115" s="121"/>
      <c r="AF115" s="121"/>
      <c r="AG115" s="121"/>
      <c r="AH115" s="121"/>
      <c r="AI115" s="121"/>
      <c r="AJ115" s="121"/>
      <c r="AK115" s="121"/>
      <c r="AM115" s="121"/>
      <c r="AN115" s="121"/>
      <c r="AO115" s="121"/>
      <c r="AP115" s="121"/>
      <c r="AQ115" s="121"/>
      <c r="AR115" s="121"/>
      <c r="AS115" s="121"/>
      <c r="AT115" s="121"/>
      <c r="AU115" s="121"/>
      <c r="AV115" s="121"/>
      <c r="AW115" s="121"/>
      <c r="AX115" s="121"/>
      <c r="AY115" s="121"/>
      <c r="BA115" s="121"/>
      <c r="BB115" s="121"/>
    </row>
    <row r="116" spans="1:54">
      <c r="A116" s="120"/>
      <c r="E116" s="121"/>
      <c r="F116" s="121"/>
      <c r="G116" s="121"/>
      <c r="H116" s="121"/>
      <c r="I116" s="121"/>
      <c r="J116" s="121"/>
      <c r="K116" s="121"/>
      <c r="L116" s="121"/>
      <c r="M116" s="121"/>
      <c r="N116" s="121"/>
      <c r="O116" s="121"/>
      <c r="P116" s="121"/>
      <c r="Q116" s="36"/>
      <c r="T116" s="121"/>
      <c r="U116" s="36"/>
      <c r="V116" s="56"/>
      <c r="W116" s="9"/>
      <c r="Y116" s="121"/>
      <c r="Z116" s="121"/>
      <c r="AA116" s="121"/>
      <c r="AB116" s="121"/>
      <c r="AC116" s="121"/>
      <c r="AD116" s="121"/>
      <c r="AE116" s="121"/>
      <c r="AF116" s="121"/>
      <c r="AG116" s="121"/>
      <c r="AH116" s="121"/>
      <c r="AI116" s="121"/>
      <c r="AJ116" s="121"/>
      <c r="AK116" s="121"/>
      <c r="AM116" s="121"/>
      <c r="AN116" s="121"/>
      <c r="AO116" s="121"/>
      <c r="AP116" s="121"/>
      <c r="AQ116" s="121"/>
      <c r="AR116" s="121"/>
      <c r="AS116" s="121"/>
      <c r="AT116" s="121"/>
      <c r="AU116" s="121"/>
      <c r="AV116" s="121"/>
      <c r="AW116" s="121"/>
      <c r="AX116" s="121"/>
      <c r="AY116" s="121"/>
      <c r="BA116" s="121"/>
      <c r="BB116" s="121"/>
    </row>
    <row r="117" spans="1:54">
      <c r="A117" s="120"/>
      <c r="E117" s="121"/>
      <c r="F117" s="121"/>
      <c r="G117" s="121"/>
      <c r="H117" s="121"/>
      <c r="I117" s="121"/>
      <c r="J117" s="121"/>
      <c r="K117" s="121"/>
      <c r="L117" s="121"/>
      <c r="M117" s="121"/>
      <c r="N117" s="121"/>
      <c r="O117" s="121"/>
      <c r="P117" s="121"/>
      <c r="Q117" s="36"/>
      <c r="T117" s="121"/>
      <c r="U117" s="36"/>
      <c r="V117" s="56"/>
      <c r="W117" s="9"/>
      <c r="Y117" s="121"/>
      <c r="Z117" s="121"/>
      <c r="AA117" s="121"/>
      <c r="AB117" s="121"/>
      <c r="AC117" s="121"/>
      <c r="AD117" s="121"/>
      <c r="AE117" s="121"/>
      <c r="AF117" s="121"/>
      <c r="AG117" s="121"/>
      <c r="AH117" s="121"/>
      <c r="AI117" s="121"/>
      <c r="AJ117" s="121"/>
      <c r="AK117" s="121"/>
      <c r="AM117" s="121"/>
      <c r="AN117" s="121"/>
      <c r="AO117" s="121"/>
      <c r="AP117" s="121"/>
      <c r="AQ117" s="121"/>
      <c r="AR117" s="121"/>
      <c r="AS117" s="121"/>
      <c r="AT117" s="121"/>
      <c r="AU117" s="121"/>
      <c r="AV117" s="121"/>
      <c r="AW117" s="121"/>
      <c r="AX117" s="121"/>
      <c r="AY117" s="121"/>
      <c r="BA117" s="121"/>
      <c r="BB117" s="121"/>
    </row>
    <row r="118" spans="1:54">
      <c r="A118" s="120"/>
      <c r="E118" s="121"/>
      <c r="F118" s="121"/>
      <c r="G118" s="121"/>
      <c r="H118" s="121"/>
      <c r="I118" s="121"/>
      <c r="J118" s="121"/>
      <c r="K118" s="121"/>
      <c r="L118" s="121"/>
      <c r="M118" s="121"/>
      <c r="N118" s="121"/>
      <c r="O118" s="121"/>
      <c r="P118" s="121"/>
      <c r="Q118" s="36"/>
      <c r="T118" s="121"/>
      <c r="U118" s="36"/>
      <c r="V118" s="56"/>
      <c r="W118" s="9"/>
      <c r="Y118" s="121"/>
      <c r="Z118" s="121"/>
      <c r="AA118" s="121"/>
      <c r="AB118" s="121"/>
      <c r="AC118" s="121"/>
      <c r="AD118" s="121"/>
      <c r="AE118" s="121"/>
      <c r="AF118" s="121"/>
      <c r="AG118" s="121"/>
      <c r="AH118" s="121"/>
      <c r="AI118" s="121"/>
      <c r="AJ118" s="121"/>
      <c r="AK118" s="121"/>
      <c r="AM118" s="121"/>
      <c r="AN118" s="121"/>
      <c r="AO118" s="121"/>
      <c r="AP118" s="121"/>
      <c r="AQ118" s="121"/>
      <c r="AR118" s="121"/>
      <c r="AS118" s="121"/>
      <c r="AT118" s="121"/>
      <c r="AU118" s="121"/>
      <c r="AV118" s="121"/>
      <c r="AW118" s="121"/>
      <c r="AX118" s="121"/>
      <c r="AY118" s="121"/>
      <c r="BA118" s="121"/>
      <c r="BB118" s="121"/>
    </row>
    <row r="119" spans="1:54">
      <c r="A119" s="120"/>
      <c r="E119" s="121"/>
      <c r="F119" s="121"/>
      <c r="G119" s="121"/>
      <c r="H119" s="121"/>
      <c r="I119" s="121"/>
      <c r="J119" s="121"/>
      <c r="K119" s="121"/>
      <c r="L119" s="121"/>
      <c r="M119" s="121"/>
      <c r="N119" s="121"/>
      <c r="O119" s="121"/>
      <c r="P119" s="121"/>
      <c r="Q119" s="36"/>
      <c r="Y119" s="121"/>
      <c r="Z119" s="121"/>
      <c r="AA119" s="121"/>
      <c r="AB119" s="121"/>
      <c r="AC119" s="121"/>
      <c r="AD119" s="121"/>
      <c r="AE119" s="121"/>
      <c r="AF119" s="121"/>
      <c r="AG119" s="121"/>
      <c r="AH119" s="121"/>
      <c r="AI119" s="121"/>
      <c r="AJ119" s="121"/>
      <c r="AK119" s="121"/>
      <c r="AM119" s="121"/>
      <c r="AN119" s="121"/>
      <c r="AO119" s="121"/>
      <c r="AP119" s="121"/>
      <c r="AQ119" s="121"/>
      <c r="AR119" s="121"/>
      <c r="AS119" s="121"/>
      <c r="AT119" s="121"/>
      <c r="AU119" s="121"/>
      <c r="AV119" s="121"/>
      <c r="AW119" s="121"/>
      <c r="AX119" s="121"/>
      <c r="AY119" s="121"/>
      <c r="BA119" s="121"/>
      <c r="BB119" s="121"/>
    </row>
    <row r="120" spans="1:54">
      <c r="A120" s="120"/>
      <c r="E120" s="121"/>
      <c r="F120" s="121"/>
      <c r="G120" s="121"/>
      <c r="H120" s="121"/>
      <c r="I120" s="121"/>
      <c r="J120" s="121"/>
      <c r="K120" s="121"/>
      <c r="L120" s="121"/>
      <c r="M120" s="121"/>
      <c r="N120" s="121"/>
      <c r="O120" s="121"/>
      <c r="P120" s="121"/>
      <c r="Q120" s="36"/>
      <c r="T120" s="121"/>
      <c r="U120" s="36"/>
      <c r="V120" s="56"/>
      <c r="W120" s="9"/>
      <c r="Y120" s="121"/>
      <c r="Z120" s="121"/>
      <c r="AA120" s="121"/>
      <c r="AB120" s="121"/>
      <c r="AC120" s="121"/>
      <c r="AD120" s="121"/>
      <c r="AE120" s="121"/>
      <c r="AF120" s="121"/>
      <c r="AG120" s="121"/>
      <c r="AH120" s="121"/>
      <c r="AI120" s="121"/>
      <c r="AJ120" s="121"/>
      <c r="AK120" s="121"/>
      <c r="AM120" s="121"/>
      <c r="AN120" s="121"/>
      <c r="AO120" s="121"/>
      <c r="AP120" s="121"/>
      <c r="AQ120" s="121"/>
      <c r="AR120" s="121"/>
      <c r="AS120" s="121"/>
      <c r="AT120" s="121"/>
      <c r="AU120" s="121"/>
      <c r="AV120" s="121"/>
      <c r="AW120" s="121"/>
      <c r="AX120" s="121"/>
      <c r="AY120" s="121"/>
      <c r="BA120" s="121"/>
      <c r="BB120" s="121"/>
    </row>
    <row r="121" spans="1:54">
      <c r="A121" s="120"/>
      <c r="E121" s="121"/>
      <c r="F121" s="121"/>
      <c r="G121" s="121"/>
      <c r="H121" s="121"/>
      <c r="I121" s="121"/>
      <c r="J121" s="121"/>
      <c r="K121" s="121"/>
      <c r="L121" s="121"/>
      <c r="M121" s="121"/>
      <c r="N121" s="121"/>
      <c r="O121" s="121"/>
      <c r="P121" s="121"/>
      <c r="Q121" s="36"/>
      <c r="T121" s="121"/>
      <c r="U121" s="36"/>
      <c r="V121" s="56"/>
      <c r="W121" s="9"/>
      <c r="Y121" s="121"/>
      <c r="Z121" s="121"/>
      <c r="AA121" s="121"/>
      <c r="AB121" s="121"/>
      <c r="AC121" s="121"/>
      <c r="AD121" s="121"/>
      <c r="AE121" s="121"/>
      <c r="AF121" s="121"/>
      <c r="AG121" s="121"/>
      <c r="AH121" s="121"/>
      <c r="AI121" s="121"/>
      <c r="AJ121" s="121"/>
      <c r="AK121" s="121"/>
      <c r="AM121" s="121"/>
      <c r="AN121" s="121"/>
      <c r="AO121" s="121"/>
      <c r="AP121" s="121"/>
      <c r="AQ121" s="121"/>
      <c r="AR121" s="121"/>
      <c r="AS121" s="121"/>
      <c r="AT121" s="121"/>
      <c r="AU121" s="121"/>
      <c r="AV121" s="121"/>
      <c r="AW121" s="121"/>
      <c r="AX121" s="121"/>
      <c r="AY121" s="121"/>
      <c r="BA121" s="121"/>
      <c r="BB121" s="121"/>
    </row>
    <row r="122" spans="1:54">
      <c r="A122" s="120"/>
      <c r="E122" s="121"/>
      <c r="F122" s="121"/>
      <c r="G122" s="121"/>
      <c r="H122" s="121"/>
      <c r="I122" s="121"/>
      <c r="J122" s="121"/>
      <c r="K122" s="121"/>
      <c r="L122" s="121"/>
      <c r="M122" s="121"/>
      <c r="N122" s="121"/>
      <c r="O122" s="121"/>
      <c r="P122" s="121"/>
      <c r="Q122" s="36"/>
      <c r="T122" s="121"/>
      <c r="U122" s="36"/>
      <c r="V122" s="56"/>
      <c r="W122" s="9"/>
      <c r="Y122" s="121"/>
      <c r="Z122" s="121"/>
      <c r="AA122" s="121"/>
      <c r="AB122" s="121"/>
      <c r="AC122" s="121"/>
      <c r="AD122" s="121"/>
      <c r="AE122" s="121"/>
      <c r="AF122" s="121"/>
      <c r="AG122" s="121"/>
      <c r="AH122" s="121"/>
      <c r="AI122" s="121"/>
      <c r="AJ122" s="121"/>
      <c r="AK122" s="121"/>
      <c r="AM122" s="121"/>
      <c r="AN122" s="121"/>
      <c r="AO122" s="121"/>
      <c r="AP122" s="121"/>
      <c r="AQ122" s="121"/>
      <c r="AR122" s="121"/>
      <c r="AS122" s="121"/>
      <c r="AT122" s="121"/>
      <c r="AU122" s="121"/>
      <c r="AV122" s="121"/>
      <c r="AW122" s="121"/>
      <c r="AX122" s="121"/>
      <c r="AY122" s="121"/>
      <c r="BA122" s="121"/>
      <c r="BB122" s="121"/>
    </row>
    <row r="123" spans="1:54">
      <c r="A123" s="120"/>
      <c r="E123" s="121"/>
      <c r="F123" s="121"/>
      <c r="G123" s="121"/>
      <c r="H123" s="121"/>
      <c r="I123" s="121"/>
      <c r="J123" s="121"/>
      <c r="K123" s="121"/>
      <c r="L123" s="121"/>
      <c r="M123" s="121"/>
      <c r="N123" s="121"/>
      <c r="O123" s="121"/>
      <c r="P123" s="121"/>
      <c r="Q123" s="36"/>
      <c r="Y123" s="121"/>
      <c r="Z123" s="121"/>
      <c r="AA123" s="121"/>
      <c r="AB123" s="121"/>
      <c r="AC123" s="121"/>
      <c r="AD123" s="121"/>
      <c r="AE123" s="121"/>
      <c r="AF123" s="121"/>
      <c r="AG123" s="121"/>
      <c r="AH123" s="121"/>
      <c r="AI123" s="121"/>
      <c r="AJ123" s="121"/>
      <c r="AK123" s="121"/>
      <c r="AM123" s="121"/>
      <c r="AN123" s="121"/>
      <c r="AO123" s="121"/>
      <c r="AP123" s="121"/>
      <c r="AQ123" s="121"/>
      <c r="AR123" s="121"/>
      <c r="AS123" s="121"/>
      <c r="AT123" s="121"/>
      <c r="AU123" s="121"/>
      <c r="AV123" s="121"/>
      <c r="AW123" s="121"/>
      <c r="AX123" s="121"/>
      <c r="AY123" s="121"/>
      <c r="BA123" s="121"/>
      <c r="BB123" s="121"/>
    </row>
    <row r="124" spans="1:54">
      <c r="A124" s="120"/>
      <c r="E124" s="121"/>
      <c r="F124" s="121"/>
      <c r="G124" s="121"/>
      <c r="H124" s="121"/>
      <c r="I124" s="121"/>
      <c r="J124" s="121"/>
      <c r="K124" s="121"/>
      <c r="L124" s="121"/>
      <c r="M124" s="121"/>
      <c r="N124" s="121"/>
      <c r="O124" s="121"/>
      <c r="P124" s="121"/>
      <c r="Q124" s="36"/>
      <c r="T124" s="121"/>
      <c r="U124" s="36"/>
      <c r="V124" s="56"/>
      <c r="W124" s="9"/>
      <c r="Y124" s="121"/>
      <c r="Z124" s="121"/>
      <c r="AA124" s="121"/>
      <c r="AB124" s="121"/>
      <c r="AC124" s="121"/>
      <c r="AD124" s="121"/>
      <c r="AE124" s="121"/>
      <c r="AF124" s="121"/>
      <c r="AG124" s="121"/>
      <c r="AH124" s="121"/>
      <c r="AI124" s="121"/>
      <c r="AJ124" s="121"/>
      <c r="AK124" s="121"/>
      <c r="AM124" s="121"/>
      <c r="AN124" s="121"/>
      <c r="AO124" s="121"/>
      <c r="AP124" s="121"/>
      <c r="AQ124" s="121"/>
      <c r="AR124" s="121"/>
      <c r="AS124" s="121"/>
      <c r="AT124" s="121"/>
      <c r="AU124" s="121"/>
      <c r="AV124" s="121"/>
      <c r="AW124" s="121"/>
      <c r="AX124" s="121"/>
      <c r="AY124" s="121"/>
      <c r="BA124" s="121"/>
      <c r="BB124" s="121"/>
    </row>
    <row r="125" spans="1:54">
      <c r="A125" s="120"/>
      <c r="E125" s="121"/>
      <c r="F125" s="121"/>
      <c r="G125" s="121"/>
      <c r="H125" s="121"/>
      <c r="I125" s="121"/>
      <c r="J125" s="121"/>
      <c r="K125" s="121"/>
      <c r="L125" s="121"/>
      <c r="M125" s="121"/>
      <c r="N125" s="121"/>
      <c r="O125" s="121"/>
      <c r="P125" s="121"/>
      <c r="Q125" s="36"/>
      <c r="T125" s="121"/>
      <c r="U125" s="36"/>
      <c r="V125" s="56"/>
      <c r="W125" s="9"/>
      <c r="Y125" s="121"/>
      <c r="Z125" s="121"/>
      <c r="AA125" s="121"/>
      <c r="AB125" s="121"/>
      <c r="AC125" s="121"/>
      <c r="AD125" s="121"/>
      <c r="AE125" s="121"/>
      <c r="AF125" s="121"/>
      <c r="AG125" s="121"/>
      <c r="AH125" s="121"/>
      <c r="AI125" s="121"/>
      <c r="AJ125" s="121"/>
      <c r="AK125" s="121"/>
      <c r="AM125" s="121"/>
      <c r="AN125" s="121"/>
      <c r="AO125" s="121"/>
      <c r="AP125" s="121"/>
      <c r="AQ125" s="121"/>
      <c r="AR125" s="121"/>
      <c r="AS125" s="121"/>
      <c r="AT125" s="121"/>
      <c r="AU125" s="121"/>
      <c r="AV125" s="121"/>
      <c r="AW125" s="121"/>
      <c r="AX125" s="121"/>
      <c r="AY125" s="121"/>
      <c r="BA125" s="121"/>
      <c r="BB125" s="121"/>
    </row>
    <row r="126" spans="1:54">
      <c r="A126" s="120"/>
      <c r="E126" s="121"/>
      <c r="F126" s="121"/>
      <c r="G126" s="121"/>
      <c r="H126" s="121"/>
      <c r="I126" s="121"/>
      <c r="J126" s="121"/>
      <c r="K126" s="121"/>
      <c r="L126" s="121"/>
      <c r="M126" s="121"/>
      <c r="N126" s="121"/>
      <c r="O126" s="121"/>
      <c r="P126" s="121"/>
      <c r="Q126" s="36"/>
      <c r="T126" s="121"/>
      <c r="U126" s="36"/>
      <c r="V126" s="56"/>
      <c r="W126" s="9"/>
      <c r="Y126" s="121"/>
      <c r="Z126" s="121"/>
      <c r="AA126" s="121"/>
      <c r="AB126" s="121"/>
      <c r="AC126" s="121"/>
      <c r="AD126" s="121"/>
      <c r="AE126" s="121"/>
      <c r="AF126" s="121"/>
      <c r="AG126" s="121"/>
      <c r="AH126" s="121"/>
      <c r="AI126" s="121"/>
      <c r="AJ126" s="121"/>
      <c r="AK126" s="121"/>
      <c r="AM126" s="121"/>
      <c r="AN126" s="121"/>
      <c r="AO126" s="121"/>
      <c r="AP126" s="121"/>
      <c r="AQ126" s="121"/>
      <c r="AR126" s="121"/>
      <c r="AS126" s="121"/>
      <c r="AT126" s="121"/>
      <c r="AU126" s="121"/>
      <c r="AV126" s="121"/>
      <c r="AW126" s="121"/>
      <c r="AX126" s="121"/>
      <c r="AY126" s="121"/>
      <c r="BA126" s="121"/>
      <c r="BB126" s="121"/>
    </row>
    <row r="127" spans="1:54">
      <c r="A127" s="120"/>
      <c r="E127" s="121"/>
      <c r="F127" s="121"/>
      <c r="G127" s="121"/>
      <c r="H127" s="121"/>
      <c r="I127" s="121"/>
      <c r="J127" s="121"/>
      <c r="K127" s="121"/>
      <c r="L127" s="121"/>
      <c r="M127" s="121"/>
      <c r="N127" s="121"/>
      <c r="O127" s="121"/>
      <c r="P127" s="121"/>
      <c r="Q127" s="36"/>
      <c r="Y127" s="121"/>
      <c r="Z127" s="121"/>
      <c r="AA127" s="121"/>
      <c r="AB127" s="121"/>
      <c r="AC127" s="121"/>
      <c r="AD127" s="121"/>
      <c r="AE127" s="121"/>
      <c r="AF127" s="121"/>
      <c r="AG127" s="121"/>
      <c r="AH127" s="121"/>
      <c r="AI127" s="121"/>
      <c r="AJ127" s="121"/>
      <c r="AK127" s="121"/>
      <c r="AM127" s="121"/>
      <c r="AN127" s="121"/>
      <c r="AO127" s="121"/>
      <c r="AP127" s="121"/>
      <c r="AQ127" s="121"/>
      <c r="AR127" s="121"/>
      <c r="AS127" s="121"/>
      <c r="AT127" s="121"/>
      <c r="AU127" s="121"/>
      <c r="AV127" s="121"/>
      <c r="AW127" s="121"/>
      <c r="AX127" s="121"/>
      <c r="AY127" s="121"/>
      <c r="BA127" s="121"/>
      <c r="BB127" s="121"/>
    </row>
    <row r="128" spans="1:54">
      <c r="E128" s="121"/>
      <c r="F128" s="121"/>
      <c r="G128" s="121"/>
      <c r="H128" s="121"/>
      <c r="I128" s="121"/>
      <c r="J128" s="121"/>
      <c r="K128" s="121"/>
      <c r="L128" s="121"/>
      <c r="M128" s="121"/>
      <c r="N128" s="121"/>
      <c r="O128" s="121"/>
      <c r="P128" s="121"/>
      <c r="Q128" s="36"/>
      <c r="T128" s="121"/>
      <c r="U128" s="36"/>
      <c r="V128" s="56"/>
      <c r="W128" s="9"/>
      <c r="Y128" s="121"/>
      <c r="Z128" s="121"/>
      <c r="AA128" s="121"/>
      <c r="AB128" s="121"/>
      <c r="AC128" s="121"/>
      <c r="AD128" s="121"/>
      <c r="AE128" s="121"/>
      <c r="AF128" s="121"/>
      <c r="AG128" s="121"/>
      <c r="AH128" s="121"/>
      <c r="AI128" s="121"/>
      <c r="AJ128" s="121"/>
      <c r="AK128" s="121"/>
      <c r="AM128" s="121"/>
      <c r="AN128" s="121"/>
      <c r="AO128" s="121"/>
      <c r="AP128" s="121"/>
      <c r="AQ128" s="121"/>
      <c r="AR128" s="121"/>
      <c r="AS128" s="121"/>
      <c r="AT128" s="121"/>
      <c r="AU128" s="121"/>
      <c r="AV128" s="121"/>
      <c r="AW128" s="121"/>
      <c r="AX128" s="121"/>
      <c r="AY128" s="121"/>
      <c r="BA128" s="121"/>
      <c r="BB128" s="121"/>
    </row>
    <row r="129" spans="1:54">
      <c r="E129" s="121"/>
      <c r="F129" s="121"/>
      <c r="G129" s="121"/>
      <c r="H129" s="121"/>
      <c r="I129" s="121"/>
      <c r="J129" s="121"/>
      <c r="K129" s="121"/>
      <c r="L129" s="121"/>
      <c r="M129" s="121"/>
      <c r="N129" s="121"/>
      <c r="O129" s="121"/>
      <c r="P129" s="121"/>
      <c r="Q129" s="36"/>
      <c r="T129" s="121"/>
      <c r="U129" s="36"/>
      <c r="V129" s="56"/>
      <c r="W129" s="9"/>
      <c r="Y129" s="121"/>
      <c r="Z129" s="121"/>
      <c r="AA129" s="121"/>
      <c r="AB129" s="121"/>
      <c r="AC129" s="121"/>
      <c r="AD129" s="121"/>
      <c r="AE129" s="121"/>
      <c r="AF129" s="121"/>
      <c r="AG129" s="121"/>
      <c r="AH129" s="121"/>
      <c r="AI129" s="121"/>
      <c r="AJ129" s="121"/>
      <c r="AK129" s="121"/>
      <c r="AM129" s="121"/>
      <c r="AN129" s="121"/>
      <c r="AO129" s="121"/>
      <c r="AP129" s="121"/>
      <c r="AQ129" s="121"/>
      <c r="AR129" s="121"/>
      <c r="AS129" s="121"/>
      <c r="AT129" s="121"/>
      <c r="AU129" s="121"/>
      <c r="AV129" s="121"/>
      <c r="AW129" s="121"/>
      <c r="AX129" s="121"/>
      <c r="AY129" s="121"/>
      <c r="BA129" s="121"/>
      <c r="BB129" s="121"/>
    </row>
    <row r="130" spans="1:54">
      <c r="E130" s="121"/>
      <c r="F130" s="121"/>
      <c r="G130" s="121"/>
      <c r="H130" s="121"/>
      <c r="I130" s="121"/>
      <c r="J130" s="121"/>
      <c r="K130" s="121"/>
      <c r="L130" s="121"/>
      <c r="M130" s="121"/>
      <c r="N130" s="121"/>
      <c r="O130" s="121"/>
      <c r="P130" s="121"/>
      <c r="Q130" s="36"/>
      <c r="T130" s="121"/>
      <c r="U130" s="36"/>
      <c r="V130" s="56"/>
      <c r="W130" s="9"/>
      <c r="Y130" s="121"/>
      <c r="Z130" s="121"/>
      <c r="AA130" s="121"/>
      <c r="AB130" s="121"/>
      <c r="AC130" s="121"/>
      <c r="AD130" s="121"/>
      <c r="AE130" s="121"/>
      <c r="AF130" s="121"/>
      <c r="AG130" s="121"/>
      <c r="AH130" s="121"/>
      <c r="AI130" s="121"/>
      <c r="AJ130" s="121"/>
      <c r="AK130" s="121"/>
      <c r="AM130" s="121"/>
      <c r="AN130" s="121"/>
      <c r="AO130" s="121"/>
      <c r="AP130" s="121"/>
      <c r="AQ130" s="121"/>
      <c r="AR130" s="121"/>
      <c r="AS130" s="121"/>
      <c r="AT130" s="121"/>
      <c r="AU130" s="121"/>
      <c r="AV130" s="121"/>
      <c r="AW130" s="121"/>
      <c r="AX130" s="121"/>
      <c r="AY130" s="121"/>
      <c r="BA130" s="121"/>
      <c r="BB130" s="121"/>
    </row>
    <row r="131" spans="1:54">
      <c r="A131" s="120"/>
      <c r="E131" s="121"/>
      <c r="F131" s="121"/>
      <c r="G131" s="121"/>
      <c r="H131" s="121"/>
      <c r="I131" s="121"/>
      <c r="J131" s="121"/>
      <c r="K131" s="121"/>
      <c r="L131" s="121"/>
      <c r="M131" s="121"/>
      <c r="N131" s="121"/>
      <c r="O131" s="121"/>
      <c r="P131" s="121"/>
      <c r="Q131" s="36"/>
      <c r="Y131" s="121"/>
      <c r="Z131" s="121"/>
      <c r="AA131" s="121"/>
      <c r="AB131" s="121"/>
      <c r="AC131" s="121"/>
      <c r="AD131" s="121"/>
      <c r="AE131" s="121"/>
      <c r="AF131" s="121"/>
      <c r="AG131" s="121"/>
      <c r="AH131" s="121"/>
      <c r="AI131" s="121"/>
      <c r="AJ131" s="121"/>
      <c r="AK131" s="121"/>
      <c r="AM131" s="121"/>
      <c r="AN131" s="121"/>
      <c r="AO131" s="121"/>
      <c r="AP131" s="121"/>
      <c r="AQ131" s="121"/>
      <c r="AR131" s="121"/>
      <c r="AS131" s="121"/>
      <c r="AT131" s="121"/>
      <c r="AU131" s="121"/>
      <c r="AV131" s="121"/>
      <c r="AW131" s="121"/>
      <c r="AX131" s="121"/>
      <c r="AY131" s="121"/>
      <c r="BA131" s="121"/>
      <c r="BB131" s="121"/>
    </row>
    <row r="132" spans="1:54">
      <c r="A132" s="120"/>
      <c r="E132" s="121"/>
      <c r="F132" s="121"/>
      <c r="G132" s="121"/>
      <c r="H132" s="121"/>
      <c r="I132" s="121"/>
      <c r="J132" s="121"/>
      <c r="K132" s="121"/>
      <c r="L132" s="121"/>
      <c r="M132" s="121"/>
      <c r="N132" s="121"/>
      <c r="O132" s="121"/>
      <c r="P132" s="121"/>
      <c r="Q132" s="36"/>
      <c r="T132" s="121"/>
      <c r="U132" s="36"/>
      <c r="V132" s="56"/>
      <c r="W132" s="9"/>
      <c r="Y132" s="121"/>
      <c r="Z132" s="121"/>
      <c r="AA132" s="121"/>
      <c r="AB132" s="121"/>
      <c r="AC132" s="121"/>
      <c r="AD132" s="121"/>
      <c r="AE132" s="121"/>
      <c r="AF132" s="121"/>
      <c r="AG132" s="121"/>
      <c r="AH132" s="121"/>
      <c r="AI132" s="121"/>
      <c r="AJ132" s="121"/>
      <c r="AK132" s="121"/>
      <c r="AM132" s="121"/>
      <c r="AN132" s="121"/>
      <c r="AO132" s="121"/>
      <c r="AP132" s="121"/>
      <c r="AQ132" s="121"/>
      <c r="AR132" s="121"/>
      <c r="AS132" s="121"/>
      <c r="AT132" s="121"/>
      <c r="AU132" s="121"/>
      <c r="AV132" s="121"/>
      <c r="AW132" s="121"/>
      <c r="AX132" s="121"/>
      <c r="AY132" s="121"/>
      <c r="BA132" s="121"/>
      <c r="BB132" s="121"/>
    </row>
    <row r="133" spans="1:54">
      <c r="A133" s="120"/>
      <c r="E133" s="121"/>
      <c r="F133" s="121"/>
      <c r="G133" s="121"/>
      <c r="H133" s="121"/>
      <c r="I133" s="121"/>
      <c r="J133" s="121"/>
      <c r="K133" s="121"/>
      <c r="L133" s="121"/>
      <c r="M133" s="121"/>
      <c r="N133" s="121"/>
      <c r="O133" s="121"/>
      <c r="P133" s="121"/>
      <c r="Q133" s="36"/>
      <c r="T133" s="121"/>
      <c r="U133" s="36"/>
      <c r="V133" s="56"/>
      <c r="W133" s="9"/>
      <c r="Y133" s="121"/>
      <c r="Z133" s="121"/>
      <c r="AA133" s="121"/>
      <c r="AB133" s="121"/>
      <c r="AC133" s="121"/>
      <c r="AD133" s="121"/>
      <c r="AE133" s="121"/>
      <c r="AF133" s="121"/>
      <c r="AG133" s="121"/>
      <c r="AH133" s="121"/>
      <c r="AI133" s="121"/>
      <c r="AJ133" s="121"/>
      <c r="AK133" s="121"/>
      <c r="AM133" s="121"/>
      <c r="AN133" s="121"/>
      <c r="AO133" s="121"/>
      <c r="AP133" s="121"/>
      <c r="AQ133" s="121"/>
      <c r="AR133" s="121"/>
      <c r="AS133" s="121"/>
      <c r="AT133" s="121"/>
      <c r="AU133" s="121"/>
      <c r="AV133" s="121"/>
      <c r="AW133" s="121"/>
      <c r="AX133" s="121"/>
      <c r="AY133" s="121"/>
      <c r="BA133" s="121"/>
      <c r="BB133" s="121"/>
    </row>
    <row r="134" spans="1:54">
      <c r="A134" s="120">
        <v>43299</v>
      </c>
      <c r="E134" s="121"/>
      <c r="F134" s="121"/>
      <c r="G134" s="121"/>
      <c r="H134" s="121"/>
      <c r="I134" s="121"/>
      <c r="J134" s="121"/>
      <c r="K134" s="121"/>
      <c r="L134" s="121"/>
      <c r="M134" s="121"/>
      <c r="N134" s="121"/>
      <c r="O134" s="121"/>
      <c r="P134" s="121"/>
      <c r="Q134" s="36"/>
      <c r="T134" s="121"/>
      <c r="U134" s="36"/>
      <c r="V134" s="56"/>
      <c r="W134" s="9"/>
      <c r="Y134" s="121"/>
      <c r="Z134" s="121"/>
      <c r="AA134" s="121"/>
      <c r="AB134" s="121"/>
      <c r="AC134" s="121"/>
      <c r="AD134" s="121"/>
      <c r="AE134" s="121"/>
      <c r="AF134" s="121"/>
      <c r="AG134" s="121"/>
      <c r="AH134" s="121"/>
      <c r="AI134" s="121"/>
      <c r="AJ134" s="121"/>
      <c r="AK134" s="121"/>
      <c r="AM134" s="121"/>
      <c r="AN134" s="121"/>
      <c r="AO134" s="121"/>
      <c r="AP134" s="121"/>
      <c r="AQ134" s="121"/>
      <c r="AR134" s="121"/>
      <c r="AS134" s="121"/>
      <c r="AT134" s="121"/>
      <c r="AU134" s="121"/>
      <c r="AV134" s="121"/>
      <c r="AW134" s="121"/>
      <c r="AX134" s="121"/>
      <c r="AY134" s="121"/>
      <c r="BA134" s="121"/>
      <c r="BB134" s="121"/>
    </row>
    <row r="135" spans="1:54">
      <c r="A135" s="120">
        <v>43299</v>
      </c>
      <c r="E135" s="119"/>
      <c r="F135" s="119"/>
      <c r="G135" s="119"/>
      <c r="H135" s="119"/>
      <c r="I135" s="119"/>
      <c r="J135" s="119"/>
      <c r="K135" s="119"/>
      <c r="L135" s="119"/>
      <c r="M135" s="119"/>
      <c r="N135" s="119"/>
      <c r="O135" s="119"/>
      <c r="P135" s="119"/>
      <c r="Q135" s="122"/>
      <c r="R135" s="119"/>
      <c r="S135" s="119"/>
      <c r="T135" s="119"/>
      <c r="U135" s="122"/>
      <c r="V135" s="119"/>
      <c r="W135" s="122"/>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row>
    <row r="136" spans="1:54">
      <c r="A136" s="120">
        <v>43299</v>
      </c>
      <c r="E136" s="119"/>
      <c r="F136" s="119"/>
      <c r="G136" s="119"/>
      <c r="H136" s="119"/>
      <c r="I136" s="119"/>
      <c r="J136" s="119"/>
      <c r="K136" s="119"/>
      <c r="L136" s="119"/>
      <c r="M136" s="119"/>
      <c r="N136" s="119"/>
      <c r="O136" s="119"/>
      <c r="P136" s="119"/>
      <c r="Q136" s="122"/>
      <c r="R136" s="119"/>
      <c r="S136" s="119"/>
      <c r="T136" s="119"/>
      <c r="U136" s="122"/>
      <c r="V136" s="119"/>
      <c r="W136" s="122"/>
      <c r="X136" s="119"/>
      <c r="Y136" s="119"/>
      <c r="Z136" s="119"/>
      <c r="AA136" s="119"/>
      <c r="AB136" s="119"/>
      <c r="AC136" s="119"/>
      <c r="AD136" s="119"/>
      <c r="AE136" s="119"/>
      <c r="AF136" s="119"/>
      <c r="AG136" s="119"/>
      <c r="AH136" s="119"/>
      <c r="AI136" s="119"/>
      <c r="AJ136" s="119"/>
      <c r="AK136" s="119"/>
      <c r="AL136" s="119"/>
      <c r="AM136" s="119"/>
      <c r="AN136" s="119"/>
      <c r="AO136" s="119"/>
      <c r="AP136" s="119"/>
      <c r="AQ136" s="119"/>
      <c r="AR136" s="119"/>
      <c r="AS136" s="119"/>
      <c r="AT136" s="119"/>
      <c r="AU136" s="119"/>
      <c r="AV136" s="119"/>
      <c r="AW136" s="119"/>
      <c r="AX136" s="119"/>
      <c r="AY136" s="119"/>
      <c r="AZ136" s="119"/>
      <c r="BA136" s="119"/>
      <c r="BB136" s="119"/>
    </row>
    <row r="137" spans="1:54">
      <c r="A137" s="120"/>
    </row>
  </sheetData>
  <sortState xmlns:xlrd2="http://schemas.microsoft.com/office/spreadsheetml/2017/richdata2" ref="A87:BB130">
    <sortCondition ref="B87:B130"/>
  </sortState>
  <mergeCells count="3">
    <mergeCell ref="R1:T1"/>
    <mergeCell ref="X1:AJ1"/>
    <mergeCell ref="AL1:AX1"/>
  </mergeCells>
  <phoneticPr fontId="7"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B8BC4-652D-BB4A-906A-66F0FB3F9E8B}">
  <dimension ref="A1:BQ109"/>
  <sheetViews>
    <sheetView zoomScale="75" zoomScaleNormal="100" workbookViewId="0">
      <pane ySplit="6" topLeftCell="A7" activePane="bottomLeft" state="frozen"/>
      <selection pane="bottomLeft" activeCell="AC4" sqref="AC4:AE4"/>
    </sheetView>
  </sheetViews>
  <sheetFormatPr baseColWidth="10" defaultRowHeight="16"/>
  <cols>
    <col min="1" max="1" width="12" style="46" customWidth="1"/>
    <col min="2" max="2" width="11.1640625" style="46" customWidth="1"/>
    <col min="3" max="3" width="8.6640625" style="46" bestFit="1" customWidth="1"/>
    <col min="4" max="4" width="1.83203125" style="46" customWidth="1"/>
    <col min="5" max="5" width="8.5" style="46" bestFit="1" customWidth="1"/>
    <col min="6" max="6" width="8.6640625" style="46" bestFit="1" customWidth="1"/>
    <col min="7" max="7" width="1.83203125" style="46" customWidth="1"/>
    <col min="8" max="8" width="10.5" style="46" bestFit="1" customWidth="1"/>
    <col min="9" max="9" width="11.5" style="46" bestFit="1" customWidth="1"/>
    <col min="10" max="10" width="1.83203125" style="46" customWidth="1"/>
    <col min="11" max="11" width="10.83203125" style="46" bestFit="1" customWidth="1"/>
    <col min="12" max="12" width="8.5" style="46" bestFit="1" customWidth="1"/>
    <col min="13" max="13" width="1.83203125" style="46" customWidth="1"/>
    <col min="14" max="17" width="8.5" style="46" bestFit="1" customWidth="1"/>
    <col min="18" max="18" width="1.83203125" style="46" customWidth="1"/>
    <col min="19" max="19" width="10.33203125" style="46" bestFit="1" customWidth="1"/>
    <col min="20" max="20" width="11.5" style="46" bestFit="1" customWidth="1"/>
    <col min="21" max="21" width="1.83203125" style="46" customWidth="1"/>
    <col min="22" max="22" width="10.83203125" style="46" bestFit="1" customWidth="1"/>
    <col min="23" max="23" width="1.83203125" style="46" customWidth="1"/>
    <col min="24" max="24" width="9.83203125" style="46" bestFit="1" customWidth="1"/>
    <col min="25" max="25" width="1.83203125" style="46" customWidth="1"/>
    <col min="26" max="26" width="11.33203125" style="46" customWidth="1"/>
    <col min="27" max="27" width="11.5" style="46" customWidth="1"/>
    <col min="28" max="28" width="1.83203125" style="46" customWidth="1"/>
    <col min="29" max="29" width="9.83203125" style="46" bestFit="1" customWidth="1"/>
    <col min="30" max="30" width="11.83203125" style="46" bestFit="1" customWidth="1"/>
    <col min="31" max="31" width="12" style="46" bestFit="1" customWidth="1"/>
    <col min="32" max="32" width="11" style="46" bestFit="1" customWidth="1"/>
    <col min="33" max="33" width="14.1640625" style="46" bestFit="1" customWidth="1"/>
    <col min="34" max="34" width="21" style="46" bestFit="1" customWidth="1"/>
    <col min="35" max="36" width="12.5" style="46" bestFit="1" customWidth="1"/>
    <col min="37" max="37" width="12.1640625" style="46" bestFit="1" customWidth="1"/>
    <col min="38" max="38" width="14.83203125" style="46" bestFit="1" customWidth="1"/>
    <col min="39" max="40" width="13.6640625" style="46" bestFit="1" customWidth="1"/>
    <col min="41" max="42" width="12.83203125" style="46" bestFit="1" customWidth="1"/>
    <col min="43" max="50" width="12.1640625" style="46" bestFit="1" customWidth="1"/>
    <col min="51" max="16384" width="10.83203125" style="46"/>
  </cols>
  <sheetData>
    <row r="1" spans="1:34" ht="17" thickBot="1">
      <c r="A1" s="193" t="s">
        <v>540</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row>
    <row r="2" spans="1:34">
      <c r="A2" s="129"/>
      <c r="B2" s="186" t="s">
        <v>96</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1"/>
      <c r="AG2" s="11"/>
    </row>
    <row r="3" spans="1:34">
      <c r="B3" s="185" t="s">
        <v>188</v>
      </c>
      <c r="C3" s="185"/>
      <c r="D3" s="185"/>
      <c r="E3" s="185"/>
      <c r="F3" s="185"/>
      <c r="G3" s="185"/>
      <c r="H3" s="185"/>
      <c r="I3" s="185"/>
      <c r="J3" s="185"/>
      <c r="K3" s="185"/>
      <c r="L3" s="185"/>
      <c r="M3" s="185"/>
      <c r="N3" s="185"/>
      <c r="O3" s="185"/>
      <c r="P3" s="185"/>
      <c r="Q3" s="185"/>
      <c r="R3" s="185"/>
      <c r="S3" s="185"/>
      <c r="T3" s="185"/>
      <c r="U3" s="185"/>
      <c r="V3" s="185"/>
      <c r="W3" s="11"/>
      <c r="X3" s="185" t="s">
        <v>189</v>
      </c>
      <c r="Y3" s="185"/>
      <c r="Z3" s="185"/>
      <c r="AA3" s="185"/>
      <c r="AB3" s="185"/>
      <c r="AC3" s="185"/>
      <c r="AD3" s="185"/>
      <c r="AE3" s="185"/>
      <c r="AF3" s="11"/>
      <c r="AG3" s="11"/>
    </row>
    <row r="4" spans="1:34" ht="17" customHeight="1">
      <c r="B4" s="184" t="s">
        <v>269</v>
      </c>
      <c r="C4" s="184"/>
      <c r="D4" s="11"/>
      <c r="E4" s="184" t="s">
        <v>4</v>
      </c>
      <c r="F4" s="184"/>
      <c r="G4" s="16"/>
      <c r="H4" s="199" t="s">
        <v>3</v>
      </c>
      <c r="I4" s="199"/>
      <c r="J4" s="16"/>
      <c r="K4" s="131" t="s">
        <v>549</v>
      </c>
      <c r="L4" s="131"/>
      <c r="M4" s="16"/>
      <c r="N4" s="131" t="s">
        <v>2</v>
      </c>
      <c r="O4" s="131"/>
      <c r="P4" s="131"/>
      <c r="Q4" s="131"/>
      <c r="R4" s="16"/>
      <c r="S4" s="131" t="s">
        <v>1</v>
      </c>
      <c r="T4" s="131"/>
      <c r="U4" s="16"/>
      <c r="V4" s="130" t="s">
        <v>91</v>
      </c>
      <c r="W4" s="16"/>
      <c r="X4" s="132" t="s">
        <v>192</v>
      </c>
      <c r="Y4" s="16"/>
      <c r="Z4" s="198" t="s">
        <v>85</v>
      </c>
      <c r="AA4" s="198"/>
      <c r="AB4" s="16"/>
      <c r="AC4" s="184" t="s">
        <v>64</v>
      </c>
      <c r="AD4" s="184"/>
      <c r="AE4" s="184"/>
      <c r="AF4" s="16"/>
      <c r="AG4" s="16"/>
    </row>
    <row r="5" spans="1:34" ht="17" customHeight="1">
      <c r="A5" s="46" t="s">
        <v>196</v>
      </c>
      <c r="B5" s="16">
        <v>4</v>
      </c>
      <c r="C5" s="16">
        <v>4</v>
      </c>
      <c r="D5" s="11"/>
      <c r="E5" s="16">
        <v>4</v>
      </c>
      <c r="F5" s="16">
        <v>4</v>
      </c>
      <c r="G5" s="16"/>
      <c r="H5" s="106">
        <v>4</v>
      </c>
      <c r="I5" s="106">
        <v>3</v>
      </c>
      <c r="J5" s="16"/>
      <c r="K5" s="106">
        <v>3</v>
      </c>
      <c r="L5" s="106">
        <v>2</v>
      </c>
      <c r="M5" s="16"/>
      <c r="N5" s="106">
        <v>3</v>
      </c>
      <c r="O5" s="106">
        <v>3</v>
      </c>
      <c r="P5" s="106">
        <v>3</v>
      </c>
      <c r="Q5" s="106">
        <v>2</v>
      </c>
      <c r="R5" s="16"/>
      <c r="S5" s="106">
        <v>3</v>
      </c>
      <c r="T5" s="106">
        <v>3</v>
      </c>
      <c r="U5" s="16"/>
      <c r="V5" s="106"/>
      <c r="W5" s="16"/>
      <c r="X5" s="106">
        <v>2</v>
      </c>
      <c r="Y5" s="16"/>
      <c r="Z5" s="16">
        <v>4</v>
      </c>
      <c r="AA5" s="16">
        <v>4</v>
      </c>
      <c r="AB5" s="16"/>
      <c r="AC5" s="16">
        <v>1</v>
      </c>
      <c r="AD5" s="16">
        <v>1</v>
      </c>
      <c r="AE5" s="16">
        <v>1</v>
      </c>
      <c r="AF5" s="16"/>
      <c r="AG5" s="16"/>
    </row>
    <row r="6" spans="1:34" s="53" customFormat="1" ht="17" thickBot="1">
      <c r="A6" s="47" t="s">
        <v>191</v>
      </c>
      <c r="B6" s="47" t="s">
        <v>59</v>
      </c>
      <c r="C6" s="47" t="s">
        <v>158</v>
      </c>
      <c r="D6" s="47"/>
      <c r="E6" s="47" t="s">
        <v>99</v>
      </c>
      <c r="F6" s="47" t="s">
        <v>124</v>
      </c>
      <c r="G6" s="47"/>
      <c r="H6" s="47" t="s">
        <v>61</v>
      </c>
      <c r="I6" s="47" t="s">
        <v>62</v>
      </c>
      <c r="J6" s="47"/>
      <c r="K6" s="47" t="s">
        <v>66</v>
      </c>
      <c r="L6" s="47" t="s">
        <v>67</v>
      </c>
      <c r="M6" s="47"/>
      <c r="N6" s="47" t="s">
        <v>73</v>
      </c>
      <c r="O6" s="47" t="s">
        <v>69</v>
      </c>
      <c r="P6" s="47" t="s">
        <v>74</v>
      </c>
      <c r="Q6" s="47" t="s">
        <v>75</v>
      </c>
      <c r="R6" s="47"/>
      <c r="S6" s="47" t="s">
        <v>80</v>
      </c>
      <c r="T6" s="47" t="s">
        <v>81</v>
      </c>
      <c r="U6" s="47"/>
      <c r="V6" s="47" t="s">
        <v>78</v>
      </c>
      <c r="W6" s="47"/>
      <c r="X6" s="47" t="s">
        <v>83</v>
      </c>
      <c r="Y6" s="47"/>
      <c r="Z6" s="47" t="s">
        <v>86</v>
      </c>
      <c r="AA6" s="47" t="s">
        <v>84</v>
      </c>
      <c r="AB6" s="47"/>
      <c r="AC6" s="47" t="s">
        <v>87</v>
      </c>
      <c r="AD6" s="47" t="s">
        <v>101</v>
      </c>
      <c r="AE6" s="47" t="s">
        <v>89</v>
      </c>
    </row>
    <row r="7" spans="1:34" s="106" customFormat="1" ht="17" thickTop="1">
      <c r="A7" s="108" t="s">
        <v>52</v>
      </c>
      <c r="B7" s="108">
        <v>11</v>
      </c>
      <c r="C7" s="108">
        <v>8</v>
      </c>
      <c r="D7" s="108"/>
      <c r="E7" s="108">
        <v>5</v>
      </c>
      <c r="F7" s="108">
        <v>7</v>
      </c>
      <c r="G7" s="108"/>
      <c r="H7" s="108">
        <v>7</v>
      </c>
      <c r="I7" s="108">
        <v>25</v>
      </c>
      <c r="J7" s="108"/>
      <c r="K7" s="108">
        <v>15</v>
      </c>
      <c r="L7" s="108">
        <v>15</v>
      </c>
      <c r="M7" s="108"/>
      <c r="N7" s="108">
        <v>7</v>
      </c>
      <c r="O7" s="108">
        <v>12</v>
      </c>
      <c r="P7" s="108">
        <v>12</v>
      </c>
      <c r="Q7" s="108">
        <v>17</v>
      </c>
      <c r="R7" s="108"/>
      <c r="S7" s="108">
        <v>2</v>
      </c>
      <c r="T7" s="108">
        <v>19</v>
      </c>
      <c r="U7" s="108"/>
      <c r="V7" s="108">
        <v>11</v>
      </c>
      <c r="W7" s="108"/>
      <c r="X7" s="108">
        <v>17</v>
      </c>
      <c r="Y7" s="108"/>
      <c r="Z7" s="108">
        <v>30</v>
      </c>
      <c r="AA7" s="108">
        <v>21</v>
      </c>
      <c r="AB7" s="108"/>
      <c r="AC7" s="108">
        <v>20</v>
      </c>
      <c r="AD7" s="108">
        <v>22</v>
      </c>
      <c r="AE7" s="108">
        <v>10</v>
      </c>
    </row>
    <row r="8" spans="1:34">
      <c r="A8" s="46" t="s">
        <v>159</v>
      </c>
      <c r="B8" s="85">
        <v>3.8031825279036188E-2</v>
      </c>
      <c r="C8" s="85">
        <v>6.8428610307984777E-2</v>
      </c>
      <c r="D8" s="85"/>
      <c r="E8" s="85">
        <v>0.11134020309557478</v>
      </c>
      <c r="F8" s="85">
        <v>7.4512881071998452E-2</v>
      </c>
      <c r="G8" s="85"/>
      <c r="H8" s="85">
        <v>8.0036656154769806E-2</v>
      </c>
      <c r="I8" s="85">
        <v>6.9334323842358339E-2</v>
      </c>
      <c r="J8" s="85"/>
      <c r="K8" s="85">
        <v>4.8776258283692579E-2</v>
      </c>
      <c r="L8" s="85">
        <v>3.456355028382304E-2</v>
      </c>
      <c r="M8" s="85"/>
      <c r="N8" s="85">
        <v>4.31257994865571E-2</v>
      </c>
      <c r="O8" s="85">
        <v>3.3543023302428927E-2</v>
      </c>
      <c r="P8" s="85">
        <v>2.0948823930824086E-2</v>
      </c>
      <c r="Q8" s="85">
        <v>2.7878738525885832E-2</v>
      </c>
      <c r="R8" s="85"/>
      <c r="S8" s="85">
        <v>1.6089991282512879E-2</v>
      </c>
      <c r="T8" s="85">
        <v>7.1921500999999999E-2</v>
      </c>
      <c r="U8" s="85"/>
      <c r="V8" s="85">
        <v>1.5571851966366882E-2</v>
      </c>
      <c r="W8" s="85"/>
      <c r="X8" s="85">
        <v>5.1578107714477461E-2</v>
      </c>
      <c r="Y8" s="85"/>
      <c r="Z8" s="85">
        <v>4.2447881322072507E-2</v>
      </c>
      <c r="AA8" s="85">
        <v>3.7698326031919589E-2</v>
      </c>
      <c r="AB8" s="85"/>
      <c r="AC8" s="85">
        <v>5.6019725650698474E-2</v>
      </c>
      <c r="AD8" s="85">
        <v>4.0808754375408353E-2</v>
      </c>
      <c r="AE8" s="85">
        <v>3.5261228055835384E-2</v>
      </c>
    </row>
    <row r="9" spans="1:34">
      <c r="A9" s="46" t="s">
        <v>160</v>
      </c>
      <c r="B9" s="85">
        <v>4.3038277105129544E-2</v>
      </c>
      <c r="C9" s="85">
        <v>3.6152261947943971E-2</v>
      </c>
      <c r="D9" s="85"/>
      <c r="E9" s="85">
        <v>1.8429743106241889E-2</v>
      </c>
      <c r="F9" s="85">
        <v>9.9806841702517385E-2</v>
      </c>
      <c r="G9" s="85"/>
      <c r="H9" s="85">
        <v>6.2707538474655197E-2</v>
      </c>
      <c r="I9" s="85">
        <v>3.8138019863036894E-2</v>
      </c>
      <c r="J9" s="85"/>
      <c r="K9" s="85">
        <v>6.0561562254134192E-2</v>
      </c>
      <c r="L9" s="85">
        <v>2.1634760772359977E-2</v>
      </c>
      <c r="M9" s="85"/>
      <c r="N9" s="85">
        <v>5.3561488058775295E-3</v>
      </c>
      <c r="O9" s="85">
        <v>4.9628225069082828E-2</v>
      </c>
      <c r="P9" s="85">
        <v>3.0738828038161262E-2</v>
      </c>
      <c r="Q9" s="85">
        <v>5.7607920343874283E-2</v>
      </c>
      <c r="R9" s="85"/>
      <c r="S9" s="85"/>
      <c r="T9" s="85">
        <v>5.4130069333333336E-2</v>
      </c>
      <c r="U9" s="85"/>
      <c r="V9" s="85">
        <v>2.7294800109804257E-2</v>
      </c>
      <c r="W9" s="85"/>
      <c r="X9" s="85">
        <v>3.7963360818698354E-2</v>
      </c>
      <c r="Y9" s="85"/>
      <c r="Z9" s="85">
        <v>8.1818978562527997E-2</v>
      </c>
      <c r="AA9" s="85">
        <v>3.686654257666943E-2</v>
      </c>
      <c r="AB9" s="85"/>
      <c r="AC9" s="85">
        <v>6.5497715930862621E-2</v>
      </c>
      <c r="AD9" s="85">
        <v>2.9844577918777832E-2</v>
      </c>
      <c r="AE9" s="85">
        <v>2.6268483475756371E-2</v>
      </c>
      <c r="AH9" s="67"/>
    </row>
    <row r="10" spans="1:34">
      <c r="A10" s="46" t="s">
        <v>161</v>
      </c>
      <c r="B10" s="85">
        <v>4.1818383513085186E-2</v>
      </c>
      <c r="C10" s="85">
        <v>4.0272499775703262E-2</v>
      </c>
      <c r="D10" s="85"/>
      <c r="E10" s="85">
        <v>0.17169431484593806</v>
      </c>
      <c r="F10" s="85">
        <v>8.7328281684168604E-2</v>
      </c>
      <c r="G10" s="85"/>
      <c r="H10" s="85">
        <v>1.43492608481405E-2</v>
      </c>
      <c r="I10" s="85">
        <v>1.0130710079677365E-2</v>
      </c>
      <c r="J10" s="85"/>
      <c r="K10" s="85">
        <v>1.187945505628954E-2</v>
      </c>
      <c r="L10" s="85">
        <v>1.9666854073903523E-2</v>
      </c>
      <c r="M10" s="85"/>
      <c r="N10" s="85">
        <v>4.9433956755010472E-3</v>
      </c>
      <c r="O10" s="85"/>
      <c r="P10" s="85">
        <v>2.5345641837313013E-2</v>
      </c>
      <c r="Q10" s="85">
        <v>2.7720273017522012E-2</v>
      </c>
      <c r="R10" s="85"/>
      <c r="S10" s="85">
        <v>2.8650641354124949E-2</v>
      </c>
      <c r="T10" s="85">
        <v>1.786493393333333E-2</v>
      </c>
      <c r="U10" s="85"/>
      <c r="V10" s="85">
        <v>4.1989150354927632E-2</v>
      </c>
      <c r="W10" s="85"/>
      <c r="X10" s="85">
        <v>1.1092736470541185E-2</v>
      </c>
      <c r="Y10" s="85"/>
      <c r="Z10" s="85">
        <v>2.4466257464004194E-2</v>
      </c>
      <c r="AA10" s="85">
        <v>5.3384648618669935E-2</v>
      </c>
      <c r="AB10" s="85"/>
      <c r="AC10" s="85">
        <v>3.9441786915038982E-2</v>
      </c>
      <c r="AD10" s="85">
        <v>2.4234366192558331E-2</v>
      </c>
      <c r="AE10" s="85">
        <v>1.8918606261029664E-2</v>
      </c>
    </row>
    <row r="11" spans="1:34">
      <c r="A11" s="46" t="s">
        <v>162</v>
      </c>
      <c r="B11" s="85">
        <v>2.216314821997685E-2</v>
      </c>
      <c r="C11" s="85">
        <v>5.867352476751897E-2</v>
      </c>
      <c r="D11" s="85"/>
      <c r="E11" s="85">
        <v>1.7445749162142404E-2</v>
      </c>
      <c r="F11" s="85">
        <v>1.5849486724650662E-2</v>
      </c>
      <c r="G11" s="85"/>
      <c r="H11" s="85">
        <v>1.863214228050477E-2</v>
      </c>
      <c r="I11" s="85">
        <v>8.8171001985377639E-3</v>
      </c>
      <c r="J11" s="85"/>
      <c r="K11" s="85">
        <v>1.5053443360611525E-2</v>
      </c>
      <c r="L11" s="85">
        <v>1.0390486293124526E-2</v>
      </c>
      <c r="M11" s="85"/>
      <c r="N11" s="85">
        <v>1.6995103221447323E-2</v>
      </c>
      <c r="O11" s="85">
        <v>7.2102570513199607E-3</v>
      </c>
      <c r="P11" s="85">
        <v>2.0086018154905048E-2</v>
      </c>
      <c r="Q11" s="85">
        <v>4.1446183345032542E-3</v>
      </c>
      <c r="R11" s="85"/>
      <c r="S11" s="85">
        <v>6.4182695700653117E-2</v>
      </c>
      <c r="T11" s="85">
        <v>4.8765369473684206E-3</v>
      </c>
      <c r="U11" s="85"/>
      <c r="V11" s="85">
        <v>8.1329504293398636E-2</v>
      </c>
      <c r="W11" s="85"/>
      <c r="X11" s="85">
        <v>1.4948076660101488E-3</v>
      </c>
      <c r="Y11" s="85"/>
      <c r="Z11" s="85">
        <v>2.8426569877463219E-2</v>
      </c>
      <c r="AA11" s="85">
        <v>1.4433899978308394E-2</v>
      </c>
      <c r="AB11" s="85"/>
      <c r="AC11" s="85">
        <v>5.6239726042171586E-3</v>
      </c>
      <c r="AD11" s="85">
        <v>3.5665007361012535E-3</v>
      </c>
      <c r="AE11" s="85">
        <v>4.5515224888156508E-3</v>
      </c>
    </row>
    <row r="12" spans="1:34">
      <c r="A12" s="46" t="s">
        <v>163</v>
      </c>
      <c r="B12" s="85">
        <v>1.1023787518654809E-2</v>
      </c>
      <c r="C12" s="85">
        <v>1.7286542280809922E-2</v>
      </c>
      <c r="D12" s="85"/>
      <c r="E12" s="85">
        <v>8.0413321217411675E-3</v>
      </c>
      <c r="F12" s="85">
        <v>4.9773425124915137E-3</v>
      </c>
      <c r="G12" s="85"/>
      <c r="H12" s="85">
        <v>7.8270126011271025E-3</v>
      </c>
      <c r="I12" s="85">
        <v>3.4410240514368366E-3</v>
      </c>
      <c r="J12" s="85"/>
      <c r="K12" s="85">
        <v>8.8577446054257155E-3</v>
      </c>
      <c r="L12" s="85">
        <v>4.9879047854882782E-3</v>
      </c>
      <c r="M12" s="85"/>
      <c r="N12" s="85">
        <v>8.9720763050105123E-3</v>
      </c>
      <c r="O12" s="85">
        <v>3.275025886964468E-3</v>
      </c>
      <c r="P12" s="85">
        <v>1.0585763862748634E-2</v>
      </c>
      <c r="Q12" s="85">
        <v>2.2531016133418725E-3</v>
      </c>
      <c r="R12" s="85"/>
      <c r="S12" s="85">
        <v>3.252689014742223E-2</v>
      </c>
      <c r="T12" s="85">
        <v>4.0093917368421049E-3</v>
      </c>
      <c r="U12" s="85"/>
      <c r="V12" s="85">
        <v>4.2747237833555912E-2</v>
      </c>
      <c r="W12" s="85"/>
      <c r="X12" s="85">
        <v>5.6254213359599979E-4</v>
      </c>
      <c r="Y12" s="85"/>
      <c r="Z12" s="85">
        <v>8.0495805932462739E-3</v>
      </c>
      <c r="AA12" s="85">
        <v>4.0633930402212432E-3</v>
      </c>
      <c r="AB12" s="85"/>
      <c r="AC12" s="85">
        <v>1.5905372796478242E-3</v>
      </c>
      <c r="AD12" s="85">
        <v>9.9958763246578821E-4</v>
      </c>
      <c r="AE12" s="85">
        <v>6.4114886067219803E-4</v>
      </c>
    </row>
    <row r="13" spans="1:34">
      <c r="A13" s="46" t="s">
        <v>164</v>
      </c>
      <c r="B13" s="85">
        <v>2.631736823352097E-3</v>
      </c>
      <c r="C13" s="85">
        <v>2.0068405829593849E-3</v>
      </c>
      <c r="D13" s="85"/>
      <c r="E13" s="85">
        <v>2.863186792878925E-3</v>
      </c>
      <c r="F13" s="85">
        <v>2.3397589205879101E-3</v>
      </c>
      <c r="G13" s="85"/>
      <c r="H13" s="85">
        <v>1.8310168033250996E-3</v>
      </c>
      <c r="I13" s="85">
        <v>1.2905070196431642E-3</v>
      </c>
      <c r="J13" s="85"/>
      <c r="K13" s="85">
        <v>9.4470257425348836E-4</v>
      </c>
      <c r="L13" s="85">
        <v>9.5276452117036754E-4</v>
      </c>
      <c r="M13" s="85"/>
      <c r="N13" s="85">
        <v>1.1034623910386179E-3</v>
      </c>
      <c r="O13" s="85">
        <v>7.7335972969841849E-4</v>
      </c>
      <c r="P13" s="85">
        <v>2.5287179180350427E-3</v>
      </c>
      <c r="Q13" s="85">
        <v>9.5200488029781663E-4</v>
      </c>
      <c r="R13" s="85"/>
      <c r="S13" s="85">
        <v>5.1540435208240077E-3</v>
      </c>
      <c r="T13" s="85">
        <v>3.7753418666666666E-3</v>
      </c>
      <c r="U13" s="85"/>
      <c r="V13" s="85">
        <v>1.969146344609215E-3</v>
      </c>
      <c r="W13" s="85"/>
      <c r="X13" s="85">
        <v>6.3435390038474391E-4</v>
      </c>
      <c r="Y13" s="85"/>
      <c r="Z13" s="85">
        <v>1.628607202211972E-3</v>
      </c>
      <c r="AA13" s="85">
        <v>1.4291341649926464E-3</v>
      </c>
      <c r="AB13" s="85"/>
      <c r="AC13" s="85">
        <v>9.0223796028057941E-4</v>
      </c>
      <c r="AD13" s="85">
        <v>7.6879063251750505E-4</v>
      </c>
      <c r="AE13" s="85">
        <v>6.3241731044566931E-4</v>
      </c>
    </row>
    <row r="14" spans="1:34">
      <c r="A14" s="46" t="s">
        <v>165</v>
      </c>
      <c r="B14" s="85">
        <v>9.2508181662742574E-3</v>
      </c>
      <c r="C14" s="85">
        <v>9.1956464427022638E-3</v>
      </c>
      <c r="D14" s="85"/>
      <c r="E14" s="85">
        <v>1.4706130710778453E-2</v>
      </c>
      <c r="F14" s="85">
        <v>9.7995541529423066E-3</v>
      </c>
      <c r="G14" s="85"/>
      <c r="H14" s="85">
        <v>9.2617489054413957E-3</v>
      </c>
      <c r="I14" s="85">
        <v>7.8948234106207531E-3</v>
      </c>
      <c r="J14" s="85"/>
      <c r="K14" s="85">
        <v>1.0924869343600827E-2</v>
      </c>
      <c r="L14" s="85">
        <v>6.2648647256025305E-3</v>
      </c>
      <c r="M14" s="85"/>
      <c r="N14" s="85">
        <v>4.5867239913607956E-3</v>
      </c>
      <c r="O14" s="85">
        <v>4.6903459680602373E-3</v>
      </c>
      <c r="P14" s="85">
        <v>1.4265513591201984E-2</v>
      </c>
      <c r="Q14" s="85">
        <v>3.3759546250429922E-3</v>
      </c>
      <c r="R14" s="85"/>
      <c r="S14" s="85">
        <v>1.8595476998563999E-2</v>
      </c>
      <c r="T14" s="85">
        <v>9.301522500000001E-3</v>
      </c>
      <c r="U14" s="85"/>
      <c r="V14" s="85">
        <v>1.0777096076020686E-2</v>
      </c>
      <c r="W14" s="85"/>
      <c r="X14" s="85">
        <v>3.2883526866466697E-3</v>
      </c>
      <c r="Y14" s="85"/>
      <c r="Z14" s="85">
        <v>1.084142809611501E-2</v>
      </c>
      <c r="AA14" s="85">
        <v>6.9908668670468277E-3</v>
      </c>
      <c r="AB14" s="85"/>
      <c r="AC14" s="85">
        <v>7.009780326023069E-3</v>
      </c>
      <c r="AD14" s="85">
        <v>5.0002941617663778E-3</v>
      </c>
      <c r="AE14" s="85">
        <v>7.8611806668323209E-3</v>
      </c>
    </row>
    <row r="15" spans="1:34">
      <c r="A15" s="46" t="s">
        <v>166</v>
      </c>
      <c r="B15" s="85">
        <v>0.48785084142073248</v>
      </c>
      <c r="C15" s="85">
        <v>0.71993856457549921</v>
      </c>
      <c r="D15" s="85"/>
      <c r="E15" s="85">
        <v>0.47886238174293433</v>
      </c>
      <c r="F15" s="85">
        <v>0.40122562060188011</v>
      </c>
      <c r="G15" s="85"/>
      <c r="H15" s="85">
        <v>0.43150087432696899</v>
      </c>
      <c r="I15" s="85">
        <v>0.21447367244979093</v>
      </c>
      <c r="J15" s="85"/>
      <c r="K15" s="85">
        <v>0.24260937766703219</v>
      </c>
      <c r="L15" s="85">
        <v>0.12421647450186828</v>
      </c>
      <c r="M15" s="85"/>
      <c r="N15" s="85">
        <v>0.19557846130656417</v>
      </c>
      <c r="O15" s="85">
        <v>0.21024345319364424</v>
      </c>
      <c r="P15" s="85">
        <v>0.29133891247587196</v>
      </c>
      <c r="Q15" s="85">
        <v>9.5901881444908979E-2</v>
      </c>
      <c r="R15" s="85"/>
      <c r="S15" s="85">
        <v>0.47314758402880597</v>
      </c>
      <c r="T15" s="85">
        <v>0.31716404431578948</v>
      </c>
      <c r="U15" s="85"/>
      <c r="V15" s="85">
        <v>1.0570284284930436</v>
      </c>
      <c r="W15" s="85"/>
      <c r="X15" s="85">
        <v>0.15227697293115161</v>
      </c>
      <c r="Y15" s="85"/>
      <c r="Z15" s="85">
        <v>1.0101369924929811</v>
      </c>
      <c r="AA15" s="85">
        <v>0.86849266586766982</v>
      </c>
      <c r="AB15" s="85"/>
      <c r="AC15" s="85">
        <v>0.50641114550916133</v>
      </c>
      <c r="AD15" s="85">
        <v>0.36613672109690365</v>
      </c>
      <c r="AE15" s="85">
        <v>0.47880771430131619</v>
      </c>
    </row>
    <row r="16" spans="1:34">
      <c r="A16" s="46" t="s">
        <v>167</v>
      </c>
      <c r="B16" s="85">
        <v>2.342640149601301</v>
      </c>
      <c r="C16" s="85">
        <v>2.423772819710635</v>
      </c>
      <c r="D16" s="85"/>
      <c r="E16" s="85">
        <v>2.2623045024923698</v>
      </c>
      <c r="F16" s="85">
        <v>1.9332385137535206</v>
      </c>
      <c r="G16" s="85"/>
      <c r="H16" s="85">
        <v>1.93532047322472</v>
      </c>
      <c r="I16" s="85">
        <v>0.95077467562899309</v>
      </c>
      <c r="J16" s="85"/>
      <c r="K16" s="85">
        <v>1.0422015964729352</v>
      </c>
      <c r="L16" s="85">
        <v>0.47722465453682528</v>
      </c>
      <c r="M16" s="85"/>
      <c r="N16" s="85">
        <v>0.81086582321405742</v>
      </c>
      <c r="O16" s="85">
        <v>0.91444587143001588</v>
      </c>
      <c r="P16" s="85">
        <v>1.0794876245221274</v>
      </c>
      <c r="Q16" s="85">
        <v>0.3883253340163404</v>
      </c>
      <c r="R16" s="85"/>
      <c r="S16" s="85">
        <v>1.605767491071973</v>
      </c>
      <c r="T16" s="85">
        <v>1.3621307726842102</v>
      </c>
      <c r="U16" s="85"/>
      <c r="V16" s="85">
        <v>3.4666513021661842</v>
      </c>
      <c r="W16" s="85"/>
      <c r="X16" s="85">
        <v>0.70585052713807706</v>
      </c>
      <c r="Y16" s="85"/>
      <c r="Z16" s="85">
        <v>4.4517823089159112</v>
      </c>
      <c r="AA16" s="85">
        <v>3.6409682285941014</v>
      </c>
      <c r="AB16" s="85"/>
      <c r="AC16" s="85">
        <v>1.8111541596618401</v>
      </c>
      <c r="AD16" s="85">
        <v>1.4755089641359129</v>
      </c>
      <c r="AE16" s="85">
        <v>1.9836314748568817</v>
      </c>
    </row>
    <row r="17" spans="1:31">
      <c r="A17" s="46" t="s">
        <v>168</v>
      </c>
      <c r="B17" s="85">
        <v>3.9355415067162065E-2</v>
      </c>
      <c r="C17" s="85">
        <v>0.10814706999420784</v>
      </c>
      <c r="D17" s="85"/>
      <c r="E17" s="85">
        <v>3.806494085550341E-2</v>
      </c>
      <c r="F17" s="85">
        <v>3.2641174162192234E-2</v>
      </c>
      <c r="G17" s="85"/>
      <c r="H17" s="85">
        <v>5.1653953581953481E-2</v>
      </c>
      <c r="I17" s="85">
        <v>5.9717288944282042E-2</v>
      </c>
      <c r="J17" s="85"/>
      <c r="K17" s="85">
        <v>7.5431353745509591E-2</v>
      </c>
      <c r="L17" s="85">
        <v>4.017480317357662E-2</v>
      </c>
      <c r="M17" s="85"/>
      <c r="N17" s="85">
        <v>8.2511263772695201E-2</v>
      </c>
      <c r="O17" s="85">
        <v>5.2414543078183717E-2</v>
      </c>
      <c r="P17" s="85">
        <v>7.6029198167638382E-2</v>
      </c>
      <c r="Q17" s="85">
        <v>3.9184818996398162E-2</v>
      </c>
      <c r="R17" s="85"/>
      <c r="S17" s="85">
        <v>5.3707079050218529E-2</v>
      </c>
      <c r="T17" s="85">
        <v>3.6078634944444445E-2</v>
      </c>
      <c r="U17" s="85"/>
      <c r="V17" s="85">
        <v>0.23351299646756776</v>
      </c>
      <c r="W17" s="85"/>
      <c r="X17" s="85">
        <v>1.5840806984038416E-2</v>
      </c>
      <c r="Y17" s="85"/>
      <c r="Z17" s="85">
        <v>0.11518798030125459</v>
      </c>
      <c r="AA17" s="85">
        <v>9.4745994218122048E-2</v>
      </c>
      <c r="AB17" s="85"/>
      <c r="AC17" s="85">
        <v>0.12755569234745107</v>
      </c>
      <c r="AD17" s="85">
        <v>6.8212115364008591E-2</v>
      </c>
      <c r="AE17" s="85">
        <v>3.9694502478470048E-2</v>
      </c>
    </row>
    <row r="18" spans="1:31" ht="17" customHeight="1">
      <c r="A18" s="46" t="s">
        <v>169</v>
      </c>
      <c r="B18" s="85">
        <v>0.55191037679644539</v>
      </c>
      <c r="C18" s="85">
        <v>0.45773425932597012</v>
      </c>
      <c r="D18" s="85"/>
      <c r="E18" s="85">
        <v>0.53151884137045846</v>
      </c>
      <c r="F18" s="85">
        <v>0.45563986756848579</v>
      </c>
      <c r="G18" s="85"/>
      <c r="H18" s="85">
        <v>0.42655159151944505</v>
      </c>
      <c r="I18" s="85">
        <v>0.20549121249720151</v>
      </c>
      <c r="J18" s="85"/>
      <c r="K18" s="85">
        <v>0.22459379290579079</v>
      </c>
      <c r="L18" s="85">
        <v>9.8502499716007913E-2</v>
      </c>
      <c r="M18" s="85"/>
      <c r="N18" s="85">
        <v>0.17010693721697648</v>
      </c>
      <c r="O18" s="85">
        <v>0.20165800431305955</v>
      </c>
      <c r="P18" s="85">
        <v>0.23070425011442605</v>
      </c>
      <c r="Q18" s="85">
        <v>8.474720210839666E-2</v>
      </c>
      <c r="R18" s="85"/>
      <c r="S18" s="85">
        <v>0.27973800503516605</v>
      </c>
      <c r="T18" s="85">
        <v>0.30767714136842106</v>
      </c>
      <c r="U18" s="85"/>
      <c r="V18" s="85">
        <v>0.57634790828040916</v>
      </c>
      <c r="W18" s="85"/>
      <c r="X18" s="85">
        <v>0.14623760990229495</v>
      </c>
      <c r="Y18" s="85"/>
      <c r="Z18" s="85">
        <v>0.99203366789530856</v>
      </c>
      <c r="AA18" s="85">
        <v>0.79833154057818823</v>
      </c>
      <c r="AB18" s="85"/>
      <c r="AC18" s="85">
        <v>0.37677663361727559</v>
      </c>
      <c r="AD18" s="85">
        <v>0.31077011911215335</v>
      </c>
      <c r="AE18" s="85">
        <v>0.42341950905148051</v>
      </c>
    </row>
    <row r="19" spans="1:31">
      <c r="A19" s="46" t="s">
        <v>170</v>
      </c>
      <c r="B19" s="85">
        <v>31.96459808205698</v>
      </c>
      <c r="C19" s="85">
        <v>24.646130468158468</v>
      </c>
      <c r="D19" s="85"/>
      <c r="E19" s="85">
        <v>32.843635455715884</v>
      </c>
      <c r="F19" s="85">
        <v>32.026122508470948</v>
      </c>
      <c r="G19" s="85"/>
      <c r="H19" s="85">
        <v>38.143522484306764</v>
      </c>
      <c r="I19" s="85">
        <v>29.654668601481642</v>
      </c>
      <c r="J19" s="85"/>
      <c r="K19" s="85">
        <v>32.364376547250522</v>
      </c>
      <c r="L19" s="85">
        <v>16.858359932676343</v>
      </c>
      <c r="M19" s="85"/>
      <c r="N19" s="85">
        <v>28.745664364879151</v>
      </c>
      <c r="O19" s="85">
        <v>31.103706702655003</v>
      </c>
      <c r="P19" s="85">
        <v>33.805118130438132</v>
      </c>
      <c r="Q19" s="85">
        <v>16.235543700749545</v>
      </c>
      <c r="R19" s="85"/>
      <c r="S19" s="85">
        <v>40.072508755020436</v>
      </c>
      <c r="T19" s="85">
        <v>35.531679825263147</v>
      </c>
      <c r="U19" s="85"/>
      <c r="V19" s="85">
        <v>82.027092204510438</v>
      </c>
      <c r="W19" s="85"/>
      <c r="X19" s="85">
        <v>29.304358904125568</v>
      </c>
      <c r="Y19" s="85"/>
      <c r="Z19" s="85">
        <v>61.666736909156761</v>
      </c>
      <c r="AA19" s="85">
        <v>56.726311184917769</v>
      </c>
      <c r="AB19" s="85"/>
      <c r="AC19" s="85">
        <v>78.678914347828368</v>
      </c>
      <c r="AD19" s="85">
        <v>80.071071263236604</v>
      </c>
      <c r="AE19" s="85">
        <v>70.750427684461243</v>
      </c>
    </row>
    <row r="20" spans="1:31">
      <c r="A20" s="46" t="s">
        <v>171</v>
      </c>
      <c r="B20" s="85">
        <v>3.8769869884773498</v>
      </c>
      <c r="C20" s="85">
        <v>2.8205637990157801</v>
      </c>
      <c r="D20" s="85"/>
      <c r="E20" s="85">
        <v>3.8151467998989665</v>
      </c>
      <c r="F20" s="85">
        <v>3.3383913681755053</v>
      </c>
      <c r="G20" s="85"/>
      <c r="H20" s="85">
        <v>3.0101892155462693</v>
      </c>
      <c r="I20" s="85">
        <v>1.4726256936439712</v>
      </c>
      <c r="J20" s="85"/>
      <c r="K20" s="85">
        <v>1.5568563504326345</v>
      </c>
      <c r="L20" s="85">
        <v>0.63388025846857687</v>
      </c>
      <c r="M20" s="85"/>
      <c r="N20" s="85">
        <v>1.2905211111154224</v>
      </c>
      <c r="O20" s="85">
        <v>1.416153559066857</v>
      </c>
      <c r="P20" s="85">
        <v>1.4474503256943407</v>
      </c>
      <c r="Q20" s="85">
        <v>0.5322725492456456</v>
      </c>
      <c r="R20" s="85"/>
      <c r="S20" s="85">
        <v>1.7394246688051149</v>
      </c>
      <c r="T20" s="85">
        <v>2.0891895005263157</v>
      </c>
      <c r="U20" s="85"/>
      <c r="V20" s="85">
        <v>2.8282903831572033</v>
      </c>
      <c r="W20" s="85"/>
      <c r="X20" s="85">
        <v>0.95976461817933367</v>
      </c>
      <c r="Y20" s="85"/>
      <c r="Z20" s="85">
        <v>6.4717582356307446</v>
      </c>
      <c r="AA20" s="85">
        <v>5.3781610052730553</v>
      </c>
      <c r="AB20" s="85"/>
      <c r="AC20" s="85">
        <v>2.3503436664835324</v>
      </c>
      <c r="AD20" s="85">
        <v>1.9876572773412591</v>
      </c>
      <c r="AE20" s="85">
        <v>2.7889055971465195</v>
      </c>
    </row>
    <row r="21" spans="1:31">
      <c r="A21" s="46" t="s">
        <v>172</v>
      </c>
      <c r="B21" s="85">
        <v>12.257525266194875</v>
      </c>
      <c r="C21" s="85">
        <v>14.498961304565142</v>
      </c>
      <c r="D21" s="85"/>
      <c r="E21" s="85">
        <v>15.27017783910345</v>
      </c>
      <c r="F21" s="85">
        <v>12.516622561093206</v>
      </c>
      <c r="G21" s="85"/>
      <c r="H21" s="85">
        <v>8.0503790505452066</v>
      </c>
      <c r="I21" s="85">
        <v>3.3425072849059068</v>
      </c>
      <c r="J21" s="85"/>
      <c r="K21" s="85">
        <v>2.9539477048696026</v>
      </c>
      <c r="L21" s="85">
        <v>1.4348342151060214</v>
      </c>
      <c r="M21" s="85"/>
      <c r="N21" s="85">
        <v>2.4911473143234155</v>
      </c>
      <c r="O21" s="85">
        <v>2.9342458520036883</v>
      </c>
      <c r="P21" s="85">
        <v>3.2118476039727848</v>
      </c>
      <c r="Q21" s="85">
        <v>0.86605076594575314</v>
      </c>
      <c r="R21" s="85"/>
      <c r="S21" s="85">
        <v>4.2477901495758097</v>
      </c>
      <c r="T21" s="85">
        <v>3.6478329373157892</v>
      </c>
      <c r="U21" s="85"/>
      <c r="V21" s="85">
        <v>9.5348867654300609</v>
      </c>
      <c r="W21" s="85"/>
      <c r="X21" s="85">
        <v>0.78233505557854877</v>
      </c>
      <c r="Y21" s="85"/>
      <c r="Z21" s="85">
        <v>9.2672392335308285</v>
      </c>
      <c r="AA21" s="85">
        <v>8.7437497497506307</v>
      </c>
      <c r="AB21" s="85"/>
      <c r="AC21" s="85">
        <v>1.1749515797600758</v>
      </c>
      <c r="AD21" s="85">
        <v>1.2084420036930823</v>
      </c>
      <c r="AE21" s="85">
        <v>2.1861050406205029</v>
      </c>
    </row>
    <row r="22" spans="1:31">
      <c r="A22" s="46" t="s">
        <v>173</v>
      </c>
      <c r="B22" s="85">
        <v>0.66476221360182408</v>
      </c>
      <c r="C22" s="85">
        <v>0.80038661996249327</v>
      </c>
      <c r="D22" s="85"/>
      <c r="E22" s="85">
        <v>0.94513051712950258</v>
      </c>
      <c r="F22" s="85">
        <v>0.73764750812864976</v>
      </c>
      <c r="G22" s="85"/>
      <c r="H22" s="85">
        <v>0.46942660015503507</v>
      </c>
      <c r="I22" s="85">
        <v>0.19106072408536229</v>
      </c>
      <c r="J22" s="85"/>
      <c r="K22" s="85">
        <v>0.16608029836017876</v>
      </c>
      <c r="L22" s="85">
        <v>7.1014448323016205E-2</v>
      </c>
      <c r="M22" s="85"/>
      <c r="N22" s="85">
        <v>0.14971271722911214</v>
      </c>
      <c r="O22" s="85">
        <v>0.17370471312711433</v>
      </c>
      <c r="P22" s="85">
        <v>0.15833485101988665</v>
      </c>
      <c r="Q22" s="85">
        <v>5.3520289616217673E-2</v>
      </c>
      <c r="R22" s="85"/>
      <c r="S22" s="85">
        <v>0.18130203206897713</v>
      </c>
      <c r="T22" s="85">
        <v>0.19722305573684212</v>
      </c>
      <c r="U22" s="85"/>
      <c r="V22" s="85">
        <v>0.32639072177696354</v>
      </c>
      <c r="W22" s="85"/>
      <c r="X22" s="85">
        <v>6.066824030494028E-2</v>
      </c>
      <c r="Y22" s="85"/>
      <c r="Z22" s="85">
        <v>0.78988473097550327</v>
      </c>
      <c r="AA22" s="85">
        <v>0.49943392166169814</v>
      </c>
      <c r="AB22" s="85"/>
      <c r="AC22" s="85">
        <v>7.325758556796988E-2</v>
      </c>
      <c r="AD22" s="85">
        <v>6.9434127927746656E-2</v>
      </c>
      <c r="AE22" s="85">
        <v>0.13177965222145308</v>
      </c>
    </row>
    <row r="23" spans="1:31">
      <c r="A23" s="46" t="s">
        <v>174</v>
      </c>
      <c r="B23" s="85">
        <v>1.5891689832250966</v>
      </c>
      <c r="C23" s="85">
        <v>1.1339425624707429</v>
      </c>
      <c r="D23" s="85"/>
      <c r="E23" s="85">
        <v>1.5743831059842694</v>
      </c>
      <c r="F23" s="85">
        <v>1.4825359256507773</v>
      </c>
      <c r="G23" s="85"/>
      <c r="H23" s="85">
        <v>1.2676361808458469</v>
      </c>
      <c r="I23" s="85">
        <v>0.63888051129480372</v>
      </c>
      <c r="J23" s="85"/>
      <c r="K23" s="85">
        <v>0.58531012536253646</v>
      </c>
      <c r="L23" s="85">
        <v>0.21139366407913415</v>
      </c>
      <c r="M23" s="85"/>
      <c r="N23" s="85">
        <v>0.54047102873557651</v>
      </c>
      <c r="O23" s="85">
        <v>0.59637579129129936</v>
      </c>
      <c r="P23" s="85">
        <v>0.53616495165799438</v>
      </c>
      <c r="Q23" s="85">
        <v>0.19556928734118378</v>
      </c>
      <c r="R23" s="85"/>
      <c r="S23" s="85">
        <v>0.60258925245146466</v>
      </c>
      <c r="T23" s="85">
        <v>0.76522933273684202</v>
      </c>
      <c r="U23" s="85"/>
      <c r="V23" s="85">
        <v>0.66427175860308119</v>
      </c>
      <c r="W23" s="85"/>
      <c r="X23" s="85">
        <v>0.31463775189784421</v>
      </c>
      <c r="Y23" s="85"/>
      <c r="Z23" s="85">
        <v>2.1629369733646269</v>
      </c>
      <c r="AA23" s="85">
        <v>1.7502206677745538</v>
      </c>
      <c r="AB23" s="85"/>
      <c r="AC23" s="85">
        <v>0.70270176111914562</v>
      </c>
      <c r="AD23" s="85">
        <v>0.59679107118059804</v>
      </c>
      <c r="AE23" s="85">
        <v>0.97912505440433184</v>
      </c>
    </row>
    <row r="24" spans="1:31">
      <c r="A24" s="46" t="s">
        <v>175</v>
      </c>
      <c r="B24" s="85">
        <v>0.60714376349512722</v>
      </c>
      <c r="C24" s="85">
        <v>0.38306188666977842</v>
      </c>
      <c r="D24" s="85"/>
      <c r="E24" s="85">
        <v>0.58121836401955718</v>
      </c>
      <c r="F24" s="85">
        <v>0.5662525098849277</v>
      </c>
      <c r="G24" s="85"/>
      <c r="H24" s="85">
        <v>0.46689566927894638</v>
      </c>
      <c r="I24" s="85">
        <v>0.24491294355842946</v>
      </c>
      <c r="J24" s="85"/>
      <c r="K24" s="85">
        <v>0.21984603145115394</v>
      </c>
      <c r="L24" s="85">
        <v>8.1339639658855253E-2</v>
      </c>
      <c r="M24" s="85"/>
      <c r="N24" s="85">
        <v>0.20695713908995872</v>
      </c>
      <c r="O24" s="85">
        <v>0.22215298521951032</v>
      </c>
      <c r="P24" s="85">
        <v>0.21407614546033352</v>
      </c>
      <c r="Q24" s="85">
        <v>7.2443662342910303E-2</v>
      </c>
      <c r="R24" s="85"/>
      <c r="S24" s="85">
        <v>0.22153840236963085</v>
      </c>
      <c r="T24" s="85">
        <v>0.30731521836842102</v>
      </c>
      <c r="U24" s="85"/>
      <c r="V24" s="85">
        <v>0.23833811140487329</v>
      </c>
      <c r="W24" s="85"/>
      <c r="X24" s="85">
        <v>0.10918186915729881</v>
      </c>
      <c r="Y24" s="85"/>
      <c r="Z24" s="85">
        <v>0.66027762564887094</v>
      </c>
      <c r="AA24" s="85">
        <v>0.56058188700475542</v>
      </c>
      <c r="AB24" s="85"/>
      <c r="AC24" s="85">
        <v>0.21336821822312085</v>
      </c>
      <c r="AD24" s="85">
        <v>0.1804221256371768</v>
      </c>
      <c r="AE24" s="85">
        <v>0.29744495408118227</v>
      </c>
    </row>
    <row r="25" spans="1:31">
      <c r="A25" s="46" t="s">
        <v>176</v>
      </c>
      <c r="B25" s="85">
        <v>1.8391667533042415</v>
      </c>
      <c r="C25" s="85">
        <v>1.3081154755014226</v>
      </c>
      <c r="D25" s="85"/>
      <c r="E25" s="85">
        <v>1.6518900694561853</v>
      </c>
      <c r="F25" s="85">
        <v>1.7356680461087313</v>
      </c>
      <c r="G25" s="85"/>
      <c r="H25" s="85">
        <v>1.4449360645762408</v>
      </c>
      <c r="I25" s="85">
        <v>0.73619199399874846</v>
      </c>
      <c r="J25" s="85"/>
      <c r="K25" s="85">
        <v>0.65910160132783047</v>
      </c>
      <c r="L25" s="85">
        <v>0.26472291892681843</v>
      </c>
      <c r="M25" s="85"/>
      <c r="N25" s="85">
        <v>0.65535129823473948</v>
      </c>
      <c r="O25" s="85">
        <v>0.69931325465980121</v>
      </c>
      <c r="P25" s="85">
        <v>0.65144153183165054</v>
      </c>
      <c r="Q25" s="85">
        <v>0.23545727569490382</v>
      </c>
      <c r="R25" s="85"/>
      <c r="S25" s="85">
        <v>0.75030669916328319</v>
      </c>
      <c r="T25" s="85">
        <v>1.0146849336842103</v>
      </c>
      <c r="U25" s="85"/>
      <c r="V25" s="85">
        <v>0.67149847115460226</v>
      </c>
      <c r="W25" s="85"/>
      <c r="X25" s="85">
        <v>0.31901981972045768</v>
      </c>
      <c r="Y25" s="85"/>
      <c r="Z25" s="85">
        <v>2.3015909585566292</v>
      </c>
      <c r="AA25" s="85">
        <v>1.9081280897634716</v>
      </c>
      <c r="AB25" s="85"/>
      <c r="AC25" s="85">
        <v>0.70052535205186239</v>
      </c>
      <c r="AD25" s="85">
        <v>0.56441718331353485</v>
      </c>
      <c r="AE25" s="85">
        <v>0.91917754191933043</v>
      </c>
    </row>
    <row r="26" spans="1:31">
      <c r="A26" s="46" t="s">
        <v>177</v>
      </c>
      <c r="B26" s="85">
        <v>0.28108176928975764</v>
      </c>
      <c r="C26" s="85">
        <v>0.23492302014085745</v>
      </c>
      <c r="D26" s="85"/>
      <c r="E26" s="85">
        <v>0.29348292221477579</v>
      </c>
      <c r="F26" s="85">
        <v>0.31318846132618916</v>
      </c>
      <c r="G26" s="85"/>
      <c r="H26" s="85">
        <v>0.24073532068016104</v>
      </c>
      <c r="I26" s="85">
        <v>0.12859650538378814</v>
      </c>
      <c r="J26" s="85"/>
      <c r="K26" s="85">
        <v>0.10837465895780755</v>
      </c>
      <c r="L26" s="85">
        <v>3.7410616137988788E-2</v>
      </c>
      <c r="M26" s="85"/>
      <c r="N26" s="85">
        <v>0.11670166580056809</v>
      </c>
      <c r="O26" s="85">
        <v>0.1169905550597745</v>
      </c>
      <c r="P26" s="85">
        <v>0.1107909828008833</v>
      </c>
      <c r="Q26" s="85">
        <v>3.6147399109089408E-2</v>
      </c>
      <c r="R26" s="85"/>
      <c r="S26" s="85">
        <v>0.10635725062912982</v>
      </c>
      <c r="T26" s="85">
        <v>0.16095295363157894</v>
      </c>
      <c r="U26" s="85"/>
      <c r="V26" s="85">
        <v>0.10276872711336341</v>
      </c>
      <c r="W26" s="85"/>
      <c r="X26" s="85">
        <v>4.3740871182883528E-2</v>
      </c>
      <c r="Y26" s="85"/>
      <c r="Z26" s="85">
        <v>0.31224565579179842</v>
      </c>
      <c r="AA26" s="85">
        <v>0.2865511140338643</v>
      </c>
      <c r="AB26" s="85"/>
      <c r="AC26" s="85">
        <v>9.2136842412184505E-2</v>
      </c>
      <c r="AD26" s="85">
        <v>6.7798942705207019E-2</v>
      </c>
      <c r="AE26" s="85">
        <v>0.13038054566940876</v>
      </c>
    </row>
    <row r="27" spans="1:31">
      <c r="A27" s="46" t="s">
        <v>178</v>
      </c>
      <c r="B27" s="85">
        <v>2.0101242040904341</v>
      </c>
      <c r="C27" s="85">
        <v>1.5334853824559556</v>
      </c>
      <c r="D27" s="85"/>
      <c r="E27" s="85">
        <v>1.8418200709851971</v>
      </c>
      <c r="F27" s="85">
        <v>1.9818420844311038</v>
      </c>
      <c r="G27" s="85"/>
      <c r="H27" s="85">
        <v>1.5028065184809285</v>
      </c>
      <c r="I27" s="85">
        <v>0.81850364513305363</v>
      </c>
      <c r="J27" s="85"/>
      <c r="K27" s="85">
        <v>0.66735145939538965</v>
      </c>
      <c r="L27" s="85">
        <v>0.24119776605421311</v>
      </c>
      <c r="M27" s="85"/>
      <c r="N27" s="85">
        <v>0.76642072186850196</v>
      </c>
      <c r="O27" s="85">
        <v>0.74712195559454286</v>
      </c>
      <c r="P27" s="85">
        <v>0.71575458861392882</v>
      </c>
      <c r="Q27" s="85">
        <v>0.2383668602616778</v>
      </c>
      <c r="R27" s="85"/>
      <c r="S27" s="85">
        <v>0.83862471365359292</v>
      </c>
      <c r="T27" s="85">
        <v>1.0865859046842103</v>
      </c>
      <c r="U27" s="85"/>
      <c r="V27" s="85">
        <v>0.70959695475125473</v>
      </c>
      <c r="W27" s="85"/>
      <c r="X27" s="85">
        <v>0.26959914211139202</v>
      </c>
      <c r="Y27" s="85"/>
      <c r="Z27" s="85">
        <v>2.1324402357479029</v>
      </c>
      <c r="AA27" s="85">
        <v>1.8187099088601626</v>
      </c>
      <c r="AB27" s="85"/>
      <c r="AC27" s="85">
        <v>0.5682056576916894</v>
      </c>
      <c r="AD27" s="85">
        <v>0.41063382107972679</v>
      </c>
      <c r="AE27" s="85">
        <v>0.73667781651768249</v>
      </c>
    </row>
    <row r="28" spans="1:31">
      <c r="A28" s="46" t="s">
        <v>179</v>
      </c>
      <c r="B28" s="85">
        <v>9.1053740380338759</v>
      </c>
      <c r="C28" s="85">
        <v>7.3248474906299181</v>
      </c>
      <c r="D28" s="85"/>
      <c r="E28" s="85">
        <v>8.1509004947834818</v>
      </c>
      <c r="F28" s="85">
        <v>9.0289056687439651</v>
      </c>
      <c r="G28" s="85"/>
      <c r="H28" s="85">
        <v>6.5904571377731145</v>
      </c>
      <c r="I28" s="85">
        <v>3.8847202181411742</v>
      </c>
      <c r="J28" s="85"/>
      <c r="K28" s="85">
        <v>3.0839633803155824</v>
      </c>
      <c r="L28" s="85">
        <v>1.2530615454588048</v>
      </c>
      <c r="M28" s="85"/>
      <c r="N28" s="85">
        <v>3.4787224379519377</v>
      </c>
      <c r="O28" s="85">
        <v>3.4984031919326402</v>
      </c>
      <c r="P28" s="85">
        <v>3.739013093955291</v>
      </c>
      <c r="Q28" s="85">
        <v>1.1998415067115733</v>
      </c>
      <c r="R28" s="85"/>
      <c r="S28" s="85">
        <v>4.2954635489249329</v>
      </c>
      <c r="T28" s="85">
        <v>5.7826568796842102</v>
      </c>
      <c r="U28" s="85"/>
      <c r="V28" s="85">
        <v>3.8181631516214489</v>
      </c>
      <c r="W28" s="85"/>
      <c r="X28" s="85">
        <v>1.3286459078150668</v>
      </c>
      <c r="Y28" s="85"/>
      <c r="Z28" s="85">
        <v>6.2717756967790601</v>
      </c>
      <c r="AA28" s="85">
        <v>9.0082885087398488</v>
      </c>
      <c r="AB28" s="85"/>
      <c r="AC28" s="85">
        <v>2.7975302113881257</v>
      </c>
      <c r="AD28" s="85">
        <v>1.9261211077194609</v>
      </c>
      <c r="AE28" s="85">
        <v>3.429358409812</v>
      </c>
    </row>
    <row r="29" spans="1:31">
      <c r="A29" s="46" t="s">
        <v>180</v>
      </c>
      <c r="B29" s="85">
        <v>0.41049849703647606</v>
      </c>
      <c r="C29" s="85">
        <v>0.32844507893116004</v>
      </c>
      <c r="D29" s="85"/>
      <c r="E29" s="85">
        <v>0.35919702525585795</v>
      </c>
      <c r="F29" s="85">
        <v>0.38715186839041338</v>
      </c>
      <c r="G29" s="85"/>
      <c r="H29" s="85">
        <v>0.27414326542463857</v>
      </c>
      <c r="I29" s="85">
        <v>0.16711028091134425</v>
      </c>
      <c r="J29" s="85"/>
      <c r="K29" s="85">
        <v>0.13546125701485912</v>
      </c>
      <c r="L29" s="85">
        <v>4.4955483639902399E-2</v>
      </c>
      <c r="M29" s="85"/>
      <c r="N29" s="85">
        <v>0.15042188239521806</v>
      </c>
      <c r="O29" s="85">
        <v>0.15519020745982012</v>
      </c>
      <c r="P29" s="85">
        <v>0.13563510071289395</v>
      </c>
      <c r="Q29" s="85">
        <v>4.2261922027505137E-2</v>
      </c>
      <c r="R29" s="85"/>
      <c r="S29" s="85">
        <v>0.14947858658126373</v>
      </c>
      <c r="T29" s="85">
        <v>0.21284539563157898</v>
      </c>
      <c r="U29" s="85"/>
      <c r="V29" s="85">
        <v>0.13108991980924986</v>
      </c>
      <c r="W29" s="85"/>
      <c r="X29" s="85">
        <v>5.1202110622429464E-2</v>
      </c>
      <c r="Y29" s="85"/>
      <c r="Z29" s="85">
        <v>0.34957507177619018</v>
      </c>
      <c r="AA29" s="85">
        <v>0.31743117204665205</v>
      </c>
      <c r="AB29" s="85"/>
      <c r="AC29" s="85">
        <v>0.10384020847341824</v>
      </c>
      <c r="AD29" s="85">
        <v>6.9134378504968827E-2</v>
      </c>
      <c r="AE29" s="85">
        <v>0.14972176851908134</v>
      </c>
    </row>
    <row r="30" spans="1:31">
      <c r="A30" s="46" t="s">
        <v>181</v>
      </c>
      <c r="B30" s="85">
        <v>1.0328497038966906</v>
      </c>
      <c r="C30" s="85">
        <v>0.84109280023097577</v>
      </c>
      <c r="D30" s="85"/>
      <c r="E30" s="85">
        <v>0.91556734926776728</v>
      </c>
      <c r="F30" s="85">
        <v>1.039886379897319</v>
      </c>
      <c r="G30" s="85"/>
      <c r="H30" s="85">
        <v>0.70417826281363938</v>
      </c>
      <c r="I30" s="85">
        <v>0.43135115600500301</v>
      </c>
      <c r="J30" s="85"/>
      <c r="K30" s="85">
        <v>0.33822228111740316</v>
      </c>
      <c r="L30" s="85">
        <v>0.12993001411830712</v>
      </c>
      <c r="M30" s="85"/>
      <c r="N30" s="85">
        <v>0.38464727464913434</v>
      </c>
      <c r="O30" s="85">
        <v>0.38877192685045858</v>
      </c>
      <c r="P30" s="85">
        <v>0.38852460685130552</v>
      </c>
      <c r="Q30" s="85">
        <v>0.1202748311038634</v>
      </c>
      <c r="R30" s="85"/>
      <c r="S30" s="85">
        <v>0.4722662203831447</v>
      </c>
      <c r="T30" s="85">
        <v>0.57468555336842098</v>
      </c>
      <c r="U30" s="85"/>
      <c r="V30" s="85">
        <v>0.41394567591795384</v>
      </c>
      <c r="W30" s="85"/>
      <c r="X30" s="85">
        <v>0.13426594576307718</v>
      </c>
      <c r="Y30" s="85"/>
      <c r="Z30" s="85">
        <v>1.0895099845718585</v>
      </c>
      <c r="AA30" s="85">
        <v>0.94367672814025116</v>
      </c>
      <c r="AB30" s="85"/>
      <c r="AC30" s="85">
        <v>0.29047657032094248</v>
      </c>
      <c r="AD30" s="85">
        <v>0.18971720568588665</v>
      </c>
      <c r="AE30" s="85">
        <v>0.36579463687275993</v>
      </c>
    </row>
    <row r="31" spans="1:31">
      <c r="A31" s="46" t="s">
        <v>182</v>
      </c>
      <c r="B31" s="85">
        <v>0.13891778332324056</v>
      </c>
      <c r="C31" s="85">
        <v>0.11400310070277145</v>
      </c>
      <c r="D31" s="85"/>
      <c r="E31" s="85">
        <v>0.12179254860652118</v>
      </c>
      <c r="F31" s="85">
        <v>0.13048862943049006</v>
      </c>
      <c r="G31" s="85"/>
      <c r="H31" s="85">
        <v>8.7109845235475755E-2</v>
      </c>
      <c r="I31" s="85">
        <v>5.5723532970238937E-2</v>
      </c>
      <c r="J31" s="85"/>
      <c r="K31" s="85">
        <v>4.5367214279605661E-2</v>
      </c>
      <c r="L31" s="85">
        <v>1.7623766436384188E-2</v>
      </c>
      <c r="M31" s="85"/>
      <c r="N31" s="85">
        <v>4.9077739576695582E-2</v>
      </c>
      <c r="O31" s="85">
        <v>5.2451795428999963E-2</v>
      </c>
      <c r="P31" s="85">
        <v>5.0651779715477491E-2</v>
      </c>
      <c r="Q31" s="85">
        <v>1.6985340906895595E-2</v>
      </c>
      <c r="R31" s="85"/>
      <c r="S31" s="85">
        <v>5.9075353519007903E-2</v>
      </c>
      <c r="T31" s="85">
        <v>7.8709539473684198E-2</v>
      </c>
      <c r="U31" s="85"/>
      <c r="V31" s="85">
        <v>5.9846901562749168E-2</v>
      </c>
      <c r="W31" s="85"/>
      <c r="X31" s="85">
        <v>1.7151223678882221E-2</v>
      </c>
      <c r="Y31" s="85"/>
      <c r="Z31" s="85">
        <v>0.13188133779383709</v>
      </c>
      <c r="AA31" s="85">
        <v>0.1193633006014093</v>
      </c>
      <c r="AB31" s="85"/>
      <c r="AC31" s="85">
        <v>3.7602038421559202E-2</v>
      </c>
      <c r="AD31" s="85">
        <v>2.3267762658441164E-2</v>
      </c>
      <c r="AE31" s="85">
        <v>4.9736826571068211E-2</v>
      </c>
    </row>
    <row r="32" spans="1:31">
      <c r="A32" s="46" t="s">
        <v>183</v>
      </c>
      <c r="B32" s="85">
        <v>0.9361969257712679</v>
      </c>
      <c r="C32" s="85">
        <v>0.79502796144782173</v>
      </c>
      <c r="D32" s="85"/>
      <c r="E32" s="85">
        <v>0.78469561135760257</v>
      </c>
      <c r="F32" s="85">
        <v>0.87832647436955713</v>
      </c>
      <c r="G32" s="85"/>
      <c r="H32" s="85">
        <v>0.5575795111328038</v>
      </c>
      <c r="I32" s="85">
        <v>0.36313731167738295</v>
      </c>
      <c r="J32" s="85"/>
      <c r="K32" s="85">
        <v>0.29001690863915813</v>
      </c>
      <c r="L32" s="85">
        <v>0.11003180946129065</v>
      </c>
      <c r="M32" s="85"/>
      <c r="N32" s="85">
        <v>0.31902258726523641</v>
      </c>
      <c r="O32" s="85">
        <v>0.33252150177735013</v>
      </c>
      <c r="P32" s="85">
        <v>0.3395296130622194</v>
      </c>
      <c r="Q32" s="85">
        <v>0.10149048926606009</v>
      </c>
      <c r="R32" s="85"/>
      <c r="S32" s="85">
        <v>0.32152359758166715</v>
      </c>
      <c r="T32" s="85">
        <v>0.52963157626315793</v>
      </c>
      <c r="U32" s="85"/>
      <c r="V32" s="85">
        <v>0.40031320529527908</v>
      </c>
      <c r="W32" s="85"/>
      <c r="X32" s="85">
        <v>0.10811679372110869</v>
      </c>
      <c r="Y32" s="85"/>
      <c r="Z32" s="85">
        <v>0.84470340932946997</v>
      </c>
      <c r="AA32" s="85">
        <v>0.74458903429008949</v>
      </c>
      <c r="AB32" s="85"/>
      <c r="AC32" s="85">
        <v>0.22356420670243371</v>
      </c>
      <c r="AD32" s="85">
        <v>0.14962310868112016</v>
      </c>
      <c r="AE32" s="85">
        <v>0.31971645617909011</v>
      </c>
    </row>
    <row r="33" spans="1:33">
      <c r="A33" s="46" t="s">
        <v>184</v>
      </c>
      <c r="B33" s="85">
        <v>0.12072105390598029</v>
      </c>
      <c r="C33" s="85">
        <v>0.10682203908420779</v>
      </c>
      <c r="D33" s="85"/>
      <c r="E33" s="85">
        <v>0.10443400933527447</v>
      </c>
      <c r="F33" s="85">
        <v>0.10982549810558515</v>
      </c>
      <c r="G33" s="85"/>
      <c r="H33" s="85">
        <v>6.6589503069325956E-2</v>
      </c>
      <c r="I33" s="85">
        <v>4.6969183214561602E-2</v>
      </c>
      <c r="J33" s="85"/>
      <c r="K33" s="85">
        <v>3.8526744981891854E-2</v>
      </c>
      <c r="L33" s="85">
        <v>1.408248375826673E-2</v>
      </c>
      <c r="M33" s="85"/>
      <c r="N33" s="85">
        <v>4.5339202398277705E-2</v>
      </c>
      <c r="O33" s="85">
        <v>4.5458054609407411E-2</v>
      </c>
      <c r="P33" s="85">
        <v>4.443256388745951E-2</v>
      </c>
      <c r="Q33" s="85">
        <v>1.3424683275554369E-2</v>
      </c>
      <c r="R33" s="85"/>
      <c r="S33" s="85">
        <v>4.5359898551737492E-2</v>
      </c>
      <c r="T33" s="85">
        <v>7.4854882526315794E-2</v>
      </c>
      <c r="U33" s="85"/>
      <c r="V33" s="85">
        <v>5.4904250897633088E-2</v>
      </c>
      <c r="W33" s="85"/>
      <c r="X33" s="85">
        <v>1.4955907416676292E-2</v>
      </c>
      <c r="Y33" s="85"/>
      <c r="Z33" s="85">
        <v>0.11285666259984459</v>
      </c>
      <c r="AA33" s="85">
        <v>9.8570340088216912E-2</v>
      </c>
      <c r="AB33" s="85"/>
      <c r="AC33" s="85">
        <v>2.9570699134597044E-2</v>
      </c>
      <c r="AD33" s="85">
        <v>1.9441515544850321E-2</v>
      </c>
      <c r="AE33" s="85">
        <v>4.450591011782954E-2</v>
      </c>
      <c r="AG33" s="53"/>
    </row>
    <row r="34" spans="1:33">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53"/>
    </row>
    <row r="35" spans="1:33">
      <c r="A35" s="46" t="s">
        <v>58</v>
      </c>
      <c r="B35" s="85">
        <v>75.299065534767109</v>
      </c>
      <c r="C35" s="85">
        <v>77.955407446716393</v>
      </c>
      <c r="D35" s="85"/>
      <c r="E35" s="85">
        <v>73.34670085703172</v>
      </c>
      <c r="F35" s="85">
        <v>75.707396072185318</v>
      </c>
      <c r="G35" s="85"/>
      <c r="H35" s="85">
        <v>81.965781213412555</v>
      </c>
      <c r="I35" s="85">
        <v>86.988951340030084</v>
      </c>
      <c r="J35" s="85"/>
      <c r="K35" s="85">
        <v>88.361260370180091</v>
      </c>
      <c r="L35" s="85">
        <v>88.689526920189763</v>
      </c>
      <c r="M35" s="85"/>
      <c r="N35" s="85">
        <v>87.383171606662629</v>
      </c>
      <c r="O35" s="85">
        <v>87.608083772011994</v>
      </c>
      <c r="P35" s="85">
        <v>88.019839070566221</v>
      </c>
      <c r="Q35" s="85">
        <v>88.746634484512754</v>
      </c>
      <c r="R35" s="85"/>
      <c r="S35" s="85">
        <v>90.122743829311432</v>
      </c>
      <c r="T35" s="85">
        <v>90.815488321556387</v>
      </c>
      <c r="U35" s="85"/>
      <c r="V35" s="85">
        <v>93.768388338690329</v>
      </c>
      <c r="W35" s="85"/>
      <c r="X35" s="85">
        <v>88.622164903403117</v>
      </c>
      <c r="Y35" s="85"/>
      <c r="Z35" s="85">
        <v>79.685062062022737</v>
      </c>
      <c r="AA35" s="85">
        <v>83.617848339413783</v>
      </c>
      <c r="AB35" s="85"/>
      <c r="AC35" s="85">
        <v>90.628577047189012</v>
      </c>
      <c r="AD35" s="85">
        <v>90.275331214265165</v>
      </c>
      <c r="AE35" s="85">
        <v>89.191721780316783</v>
      </c>
      <c r="AF35" s="85"/>
      <c r="AG35" s="53"/>
    </row>
    <row r="36" spans="1:33">
      <c r="A36" s="46" t="s">
        <v>185</v>
      </c>
      <c r="B36" s="85">
        <v>1.09769129737155</v>
      </c>
      <c r="C36" s="85">
        <v>0.96363787101813558</v>
      </c>
      <c r="D36" s="85"/>
      <c r="E36" s="85">
        <v>1.1047945381233066</v>
      </c>
      <c r="F36" s="85">
        <v>1.0818506827892524</v>
      </c>
      <c r="G36" s="85"/>
      <c r="H36" s="85">
        <v>1.0562263213863674</v>
      </c>
      <c r="I36" s="85">
        <v>1.094694606872209</v>
      </c>
      <c r="J36" s="85"/>
      <c r="K36" s="85">
        <v>1.0837693554006198</v>
      </c>
      <c r="L36" s="85">
        <v>1.0673512273006112</v>
      </c>
      <c r="M36" s="85"/>
      <c r="N36" s="85">
        <v>1.0667403536024394</v>
      </c>
      <c r="O36" s="85">
        <v>1.0568392084032727</v>
      </c>
      <c r="P36" s="85">
        <v>1.114909123459094</v>
      </c>
      <c r="Q36" s="85">
        <v>1.0525561619601034</v>
      </c>
      <c r="R36" s="85"/>
      <c r="S36" s="85">
        <v>1.0097396009503163</v>
      </c>
      <c r="T36" s="85">
        <v>1.0712502094593728</v>
      </c>
      <c r="U36" s="85"/>
      <c r="V36" s="85">
        <v>1.096803367746398</v>
      </c>
      <c r="W36" s="85"/>
      <c r="X36" s="85">
        <v>1.0570303340736051</v>
      </c>
      <c r="Y36" s="85"/>
      <c r="Z36" s="85">
        <v>0.91862656615848226</v>
      </c>
      <c r="AA36" s="85">
        <v>0.93988072468438044</v>
      </c>
      <c r="AB36" s="85"/>
      <c r="AC36" s="85">
        <v>0.93672046535770348</v>
      </c>
      <c r="AD36" s="85">
        <v>0.95929477746057179</v>
      </c>
      <c r="AE36" s="85">
        <v>0.96208705361328983</v>
      </c>
      <c r="AG36" s="53"/>
    </row>
    <row r="37" spans="1:33">
      <c r="A37" s="46" t="s">
        <v>198</v>
      </c>
      <c r="B37" s="85">
        <v>0.60807121201685077</v>
      </c>
      <c r="C37" s="85">
        <v>0.62081741756301934</v>
      </c>
      <c r="D37" s="85"/>
      <c r="E37" s="85">
        <v>0.65552786594383561</v>
      </c>
      <c r="F37" s="85">
        <v>0.73836074378646321</v>
      </c>
      <c r="G37" s="85"/>
      <c r="H37" s="85">
        <v>0.95998792706537939</v>
      </c>
      <c r="I37" s="85">
        <v>1.5346749023034445</v>
      </c>
      <c r="J37" s="85"/>
      <c r="K37" s="85">
        <v>1.535138167247867</v>
      </c>
      <c r="L37" s="85">
        <v>1.8143822705694177</v>
      </c>
      <c r="M37" s="85"/>
      <c r="N37" s="85">
        <v>1.7482937840840065</v>
      </c>
      <c r="O37" s="85">
        <v>1.6494479362825791</v>
      </c>
      <c r="P37" s="85">
        <v>1.6485451571400696</v>
      </c>
      <c r="Q37" s="85">
        <v>2.1788139092445151</v>
      </c>
      <c r="R37" s="85"/>
      <c r="S37" s="85">
        <v>1.6308728117603897</v>
      </c>
      <c r="T37" s="85">
        <v>1.2660764630711674</v>
      </c>
      <c r="U37" s="85"/>
      <c r="V37" s="85">
        <v>1.8268632617479481</v>
      </c>
      <c r="W37" s="85"/>
      <c r="X37" s="85">
        <v>2.2841124997247007</v>
      </c>
      <c r="Y37" s="85"/>
      <c r="Z37" s="85">
        <v>0.6729621512654399</v>
      </c>
      <c r="AA37" s="85">
        <v>0.77199252704413901</v>
      </c>
      <c r="AB37" s="85"/>
      <c r="AC37" s="85">
        <v>2.4374440385689842</v>
      </c>
      <c r="AD37" s="85">
        <v>2.7515373683590396</v>
      </c>
      <c r="AE37" s="85">
        <v>1.8121468550586122</v>
      </c>
      <c r="AG37" s="53"/>
    </row>
    <row r="38" spans="1:33">
      <c r="A38" s="46" t="s">
        <v>197</v>
      </c>
      <c r="B38" s="9">
        <v>0.33842273170181564</v>
      </c>
      <c r="C38" s="9">
        <v>0.57500520268901634</v>
      </c>
      <c r="E38" s="9">
        <v>0.4261058176136398</v>
      </c>
      <c r="F38" s="9">
        <v>0.3940997931276975</v>
      </c>
      <c r="H38" s="9">
        <v>0.28149400676893371</v>
      </c>
      <c r="I38" s="9">
        <v>0.23628205537206731</v>
      </c>
      <c r="K38" s="9">
        <v>0.21119262260383492</v>
      </c>
      <c r="L38" s="9">
        <v>0.27740153601567896</v>
      </c>
      <c r="N38" s="9">
        <v>0.20464355454774119</v>
      </c>
      <c r="O38" s="9">
        <v>0.21844337736328792</v>
      </c>
      <c r="P38" s="9">
        <v>0.2505339846477519</v>
      </c>
      <c r="Q38" s="9">
        <v>0.18397470657259163</v>
      </c>
      <c r="R38" s="8"/>
      <c r="S38" s="9">
        <v>0.28438292660664727</v>
      </c>
      <c r="T38" s="9">
        <v>0.19714704746889714</v>
      </c>
      <c r="U38" s="9"/>
      <c r="V38" s="9">
        <v>0.47781403904810404</v>
      </c>
      <c r="W38" s="8"/>
      <c r="X38" s="9">
        <v>9.9826225804729052E-2</v>
      </c>
      <c r="Y38" s="8"/>
      <c r="Z38" s="9">
        <v>0.19385775209999784</v>
      </c>
      <c r="AA38" s="9">
        <v>0.20147028112361903</v>
      </c>
      <c r="AB38" s="8"/>
      <c r="AC38" s="9">
        <v>6.231360587881999E-2</v>
      </c>
      <c r="AD38" s="9">
        <v>7.3403632039482428E-2</v>
      </c>
      <c r="AE38" s="9">
        <v>9.0217309201351792E-2</v>
      </c>
      <c r="AG38" s="53"/>
    </row>
    <row r="39" spans="1:33">
      <c r="A39" s="46" t="s">
        <v>186</v>
      </c>
      <c r="B39" s="85">
        <v>0.52208549781161839</v>
      </c>
      <c r="C39" s="85">
        <v>0.90773378866168808</v>
      </c>
      <c r="D39" s="85"/>
      <c r="E39" s="85">
        <v>0.61319625226273433</v>
      </c>
      <c r="F39" s="85">
        <v>0.457655557166259</v>
      </c>
      <c r="G39" s="85"/>
      <c r="H39" s="85">
        <v>0.77378377566593404</v>
      </c>
      <c r="I39" s="85">
        <v>0.59647788532048629</v>
      </c>
      <c r="J39" s="85"/>
      <c r="K39" s="85">
        <v>0.83873125999530229</v>
      </c>
      <c r="L39" s="85">
        <v>1.2053980760484333</v>
      </c>
      <c r="M39" s="85"/>
      <c r="N39" s="85">
        <v>0.61467722587708551</v>
      </c>
      <c r="O39" s="85">
        <v>0.6395203179976634</v>
      </c>
      <c r="P39" s="85">
        <v>0.86872625622992228</v>
      </c>
      <c r="Q39" s="85">
        <v>0.96147924120263417</v>
      </c>
      <c r="R39" s="85"/>
      <c r="S39" s="85">
        <v>1.4935606758888376</v>
      </c>
      <c r="T39" s="85">
        <v>0.6011136869216156</v>
      </c>
      <c r="U39" s="85"/>
      <c r="V39" s="85">
        <v>2.6688341549945664</v>
      </c>
      <c r="W39" s="85"/>
      <c r="X39" s="85">
        <v>1.4857486387420564</v>
      </c>
      <c r="Y39" s="85"/>
      <c r="Z39" s="85">
        <v>1.2860304814541212</v>
      </c>
      <c r="AA39" s="85">
        <v>1.2350426776633967</v>
      </c>
      <c r="AB39" s="85"/>
      <c r="AC39" s="85">
        <v>2.3501214353872077</v>
      </c>
      <c r="AD39" s="85">
        <v>2.501931119864977</v>
      </c>
      <c r="AE39" s="85">
        <v>1.5371827545680703</v>
      </c>
      <c r="AG39" s="53"/>
    </row>
    <row r="40" spans="1:33">
      <c r="A40" s="46" t="s">
        <v>256</v>
      </c>
      <c r="B40" s="85">
        <v>1.6980365777758706</v>
      </c>
      <c r="C40" s="85">
        <v>1.4316733195386975</v>
      </c>
      <c r="D40" s="85"/>
      <c r="E40" s="85">
        <v>2.0113765749897081</v>
      </c>
      <c r="F40" s="85">
        <v>1.6913305566036141</v>
      </c>
      <c r="G40" s="85"/>
      <c r="H40" s="85">
        <v>2.2735924128124454</v>
      </c>
      <c r="I40" s="85">
        <v>1.775937228143063</v>
      </c>
      <c r="J40" s="85"/>
      <c r="K40" s="85">
        <v>2.0305390392075373</v>
      </c>
      <c r="L40" s="85">
        <v>1.943871688671994</v>
      </c>
      <c r="M40" s="85"/>
      <c r="N40" s="85">
        <v>1.7069367318107527</v>
      </c>
      <c r="O40" s="85">
        <v>1.877227154799944</v>
      </c>
      <c r="P40" s="85">
        <v>1.5972231589800965</v>
      </c>
      <c r="Q40" s="85">
        <v>1.9491761621881674</v>
      </c>
      <c r="R40" s="85"/>
      <c r="S40" s="85">
        <v>1.8744767298388401</v>
      </c>
      <c r="T40" s="85">
        <v>1.45325561944632</v>
      </c>
      <c r="U40" s="85"/>
      <c r="V40" s="85">
        <v>1.6705416255124772</v>
      </c>
      <c r="W40" s="85"/>
      <c r="X40" s="85">
        <v>2.9598915561434409</v>
      </c>
      <c r="Y40" s="85"/>
      <c r="Z40" s="85">
        <v>2.5319042461149475</v>
      </c>
      <c r="AA40" s="85">
        <v>2.4835783574886423</v>
      </c>
      <c r="AB40" s="85"/>
      <c r="AC40" s="85">
        <v>3.2215061355754329</v>
      </c>
      <c r="AD40" s="85">
        <v>4.0114487853030072</v>
      </c>
      <c r="AE40" s="85">
        <v>3.111293480367713</v>
      </c>
      <c r="AG40" s="53"/>
    </row>
    <row r="41" spans="1:33">
      <c r="A41" s="46" t="s">
        <v>187</v>
      </c>
      <c r="B41" s="85">
        <v>3.5133690579178221</v>
      </c>
      <c r="C41" s="85">
        <v>3.381703186180463</v>
      </c>
      <c r="D41" s="85"/>
      <c r="E41" s="85">
        <v>4.042024669802541</v>
      </c>
      <c r="F41" s="85">
        <v>3.5503120987162995</v>
      </c>
      <c r="G41" s="85"/>
      <c r="H41" s="85">
        <v>5.8191472373091617</v>
      </c>
      <c r="I41" s="85">
        <v>7.6588890470336963</v>
      </c>
      <c r="J41" s="85"/>
      <c r="K41" s="85">
        <v>10.58986068887979</v>
      </c>
      <c r="L41" s="85">
        <v>15.13</v>
      </c>
      <c r="M41" s="85"/>
      <c r="N41" s="85">
        <v>8.2909522972886212</v>
      </c>
      <c r="O41" s="85">
        <v>8.9324787999341293</v>
      </c>
      <c r="P41" s="85">
        <v>9.070903454462373</v>
      </c>
      <c r="Q41" s="85">
        <v>13.566294073755573</v>
      </c>
      <c r="R41" s="85"/>
      <c r="S41" s="85">
        <v>9.3390187364785966</v>
      </c>
      <c r="T41" s="85">
        <v>6.1782693243838622</v>
      </c>
      <c r="U41" s="85"/>
      <c r="V41" s="85">
        <v>21.294010446491093</v>
      </c>
      <c r="W41" s="85"/>
      <c r="X41" s="85">
        <v>24.381756428186716</v>
      </c>
      <c r="Y41" s="85"/>
      <c r="Z41" s="85">
        <v>6.7839943466731283</v>
      </c>
      <c r="AA41" s="85">
        <v>6.4180567856970301</v>
      </c>
      <c r="AB41" s="85"/>
      <c r="AC41" s="85">
        <v>40.301938922740348</v>
      </c>
      <c r="AD41" s="85">
        <v>41.655814948820606</v>
      </c>
      <c r="AE41" s="85">
        <v>23.651952295843806</v>
      </c>
      <c r="AG41" s="53"/>
    </row>
    <row r="42" spans="1:33">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G42" s="53"/>
    </row>
    <row r="43" spans="1:33">
      <c r="A43" s="40" t="s">
        <v>92</v>
      </c>
      <c r="C43" s="40"/>
      <c r="D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G43" s="53"/>
    </row>
    <row r="44" spans="1:33">
      <c r="A44" s="8" t="s">
        <v>159</v>
      </c>
      <c r="B44" s="9">
        <v>3.0193639473853423E-2</v>
      </c>
      <c r="C44" s="9">
        <v>4.2659993689986547E-2</v>
      </c>
      <c r="D44" s="9"/>
      <c r="E44" s="9"/>
      <c r="F44" s="9">
        <v>9.298119829447539E-2</v>
      </c>
      <c r="G44" s="9"/>
      <c r="H44" s="9">
        <v>1.64128264065177E-2</v>
      </c>
      <c r="I44" s="9">
        <v>0.16109174643986396</v>
      </c>
      <c r="J44" s="9"/>
      <c r="K44" s="9">
        <v>6.2637550927946345E-2</v>
      </c>
      <c r="L44" s="9">
        <v>5.1563186503226062E-2</v>
      </c>
      <c r="M44" s="9"/>
      <c r="N44" s="9">
        <v>8.0697118133522691E-2</v>
      </c>
      <c r="O44" s="9">
        <v>2.9245150362002981E-2</v>
      </c>
      <c r="P44" s="9">
        <v>1.4713401852369591E-2</v>
      </c>
      <c r="Q44" s="9">
        <v>5.1372589231897497E-2</v>
      </c>
      <c r="R44" s="9"/>
      <c r="S44" s="9"/>
      <c r="T44" s="9">
        <v>9.5332897893713298E-2</v>
      </c>
      <c r="U44" s="85"/>
      <c r="V44" s="85">
        <v>2.6351402592599753E-2</v>
      </c>
      <c r="W44" s="85"/>
      <c r="X44" s="85">
        <v>7.5948014040414791E-2</v>
      </c>
      <c r="Y44" s="85"/>
      <c r="Z44" s="85">
        <v>6.4473685037511733E-2</v>
      </c>
      <c r="AA44" s="85">
        <v>5.6199224709557467E-2</v>
      </c>
      <c r="AB44" s="85"/>
      <c r="AC44" s="85">
        <v>6.3533468826659167E-2</v>
      </c>
      <c r="AD44" s="85">
        <v>6.3264170698492994E-2</v>
      </c>
      <c r="AE44" s="85">
        <v>4.6010795351998465E-2</v>
      </c>
      <c r="AG44" s="53"/>
    </row>
    <row r="45" spans="1:33">
      <c r="A45" s="8" t="s">
        <v>160</v>
      </c>
      <c r="B45" s="9">
        <v>1.9989345528699687E-2</v>
      </c>
      <c r="C45" s="9">
        <v>4.9547190128947365E-2</v>
      </c>
      <c r="D45" s="9"/>
      <c r="E45" s="9">
        <v>4.874828946960081E-3</v>
      </c>
      <c r="F45" s="9">
        <v>6.05610265756178E-2</v>
      </c>
      <c r="G45" s="9"/>
      <c r="H45" s="9">
        <v>3.005900536045748E-2</v>
      </c>
      <c r="I45" s="9">
        <v>6.4678819133124038E-2</v>
      </c>
      <c r="J45" s="9"/>
      <c r="K45" s="9">
        <v>5.4103347280273356E-2</v>
      </c>
      <c r="L45" s="9">
        <v>1.5103854587141721E-2</v>
      </c>
      <c r="M45" s="9"/>
      <c r="N45" s="9">
        <v>4.1448190219070848E-3</v>
      </c>
      <c r="O45" s="9">
        <v>5.61016516049457E-2</v>
      </c>
      <c r="P45" s="9">
        <v>5.3819918695408323E-2</v>
      </c>
      <c r="Q45" s="9">
        <v>5.3591119486426121E-2</v>
      </c>
      <c r="R45" s="9"/>
      <c r="S45" s="9"/>
      <c r="T45" s="9">
        <v>8.9864639709452562E-2</v>
      </c>
      <c r="U45" s="85"/>
      <c r="V45" s="85">
        <v>4.8175215345622878E-2</v>
      </c>
      <c r="W45" s="85"/>
      <c r="X45" s="85">
        <v>5.1250141425185483E-2</v>
      </c>
      <c r="Y45" s="85"/>
      <c r="Z45" s="85">
        <v>0.1505208088284492</v>
      </c>
      <c r="AA45" s="85">
        <v>5.2113931596556369E-2</v>
      </c>
      <c r="AB45" s="85"/>
      <c r="AC45" s="85">
        <v>0.1058673339986386</v>
      </c>
      <c r="AD45" s="85">
        <v>3.4582919348133546E-2</v>
      </c>
      <c r="AE45" s="85">
        <v>3.2290921828497673E-2</v>
      </c>
      <c r="AG45" s="53"/>
    </row>
    <row r="46" spans="1:33">
      <c r="A46" s="8" t="s">
        <v>161</v>
      </c>
      <c r="B46" s="9">
        <v>5.4496285167051059E-2</v>
      </c>
      <c r="C46" s="9">
        <v>0.12297330131929723</v>
      </c>
      <c r="D46" s="9"/>
      <c r="E46" s="9">
        <v>0.21301635234831856</v>
      </c>
      <c r="F46" s="9">
        <v>0.21898236390660977</v>
      </c>
      <c r="G46" s="9"/>
      <c r="H46" s="9">
        <v>1.7303773386757228E-2</v>
      </c>
      <c r="I46" s="9">
        <v>1.1024115995670061E-2</v>
      </c>
      <c r="J46" s="9"/>
      <c r="K46" s="9"/>
      <c r="L46" s="9">
        <v>3.5138575470522029E-2</v>
      </c>
      <c r="M46" s="9"/>
      <c r="N46" s="9">
        <v>5.281905231947567E-3</v>
      </c>
      <c r="O46" s="9"/>
      <c r="P46" s="9">
        <v>2.1146351711069475E-2</v>
      </c>
      <c r="Q46" s="9">
        <v>4.7831105291714325E-2</v>
      </c>
      <c r="R46" s="9"/>
      <c r="S46" s="9">
        <v>8.6262612879087555E-4</v>
      </c>
      <c r="T46" s="9">
        <v>2.5032481297662251E-2</v>
      </c>
      <c r="U46" s="85"/>
      <c r="V46" s="85">
        <v>7.4755827550017195E-2</v>
      </c>
      <c r="W46" s="85"/>
      <c r="X46" s="85">
        <v>1.0201855233369849E-2</v>
      </c>
      <c r="Y46" s="85"/>
      <c r="Z46" s="85">
        <v>2.3699627604329178E-2</v>
      </c>
      <c r="AA46" s="85">
        <v>8.5379710738070574E-2</v>
      </c>
      <c r="AB46" s="85"/>
      <c r="AC46" s="85">
        <v>4.6329614989207388E-2</v>
      </c>
      <c r="AD46" s="85">
        <v>1.4690612674681939E-2</v>
      </c>
      <c r="AE46" s="85">
        <v>1.2188392852190751E-2</v>
      </c>
      <c r="AG46" s="53"/>
    </row>
    <row r="47" spans="1:33">
      <c r="A47" s="8" t="s">
        <v>162</v>
      </c>
      <c r="B47" s="9">
        <v>1.149933445936467E-2</v>
      </c>
      <c r="C47" s="9">
        <v>4.808580829648846E-2</v>
      </c>
      <c r="D47" s="9"/>
      <c r="E47" s="9">
        <v>7.9645273590647249E-3</v>
      </c>
      <c r="F47" s="9">
        <v>4.3105420776511343E-3</v>
      </c>
      <c r="G47" s="9"/>
      <c r="H47" s="9">
        <v>9.6146171471603037E-3</v>
      </c>
      <c r="I47" s="9">
        <v>4.6742132314109477E-3</v>
      </c>
      <c r="J47" s="9"/>
      <c r="K47" s="9">
        <v>7.671999065770937E-3</v>
      </c>
      <c r="L47" s="9">
        <v>7.6366969233492409E-3</v>
      </c>
      <c r="M47" s="9"/>
      <c r="N47" s="9">
        <v>1.5178828404054828E-2</v>
      </c>
      <c r="O47" s="9">
        <v>1.8009836321121104E-3</v>
      </c>
      <c r="P47" s="9">
        <v>6.6266287220126128E-3</v>
      </c>
      <c r="Q47" s="9">
        <v>1.7940192684662193E-3</v>
      </c>
      <c r="R47" s="9"/>
      <c r="S47" s="9">
        <v>2.5778571048037092E-2</v>
      </c>
      <c r="T47" s="9">
        <v>5.2284831118340723E-3</v>
      </c>
      <c r="U47" s="85"/>
      <c r="V47" s="85">
        <v>2.5306474045418741E-2</v>
      </c>
      <c r="W47" s="85"/>
      <c r="X47" s="85">
        <v>1.8420516238861575E-3</v>
      </c>
      <c r="Y47" s="85"/>
      <c r="Z47" s="85">
        <v>2.918080779480187E-2</v>
      </c>
      <c r="AA47" s="85">
        <v>3.6103228273085645E-3</v>
      </c>
      <c r="AB47" s="85"/>
      <c r="AC47" s="85">
        <v>4.2412785504376584E-3</v>
      </c>
      <c r="AD47" s="85">
        <v>3.991342244157316E-3</v>
      </c>
      <c r="AE47" s="85">
        <v>4.6067788357278365E-3</v>
      </c>
      <c r="AG47" s="53"/>
    </row>
    <row r="48" spans="1:33">
      <c r="A48" s="8" t="s">
        <v>163</v>
      </c>
      <c r="B48" s="9">
        <v>1.5112559835969454E-2</v>
      </c>
      <c r="C48" s="9">
        <v>1.400947346653395E-2</v>
      </c>
      <c r="D48" s="9"/>
      <c r="E48" s="9">
        <v>4.5027209202152963E-3</v>
      </c>
      <c r="F48" s="9">
        <v>3.0440587213029233E-3</v>
      </c>
      <c r="G48" s="9"/>
      <c r="H48" s="9">
        <v>5.3385778311373783E-3</v>
      </c>
      <c r="I48" s="9">
        <v>3.1735741669524273E-3</v>
      </c>
      <c r="J48" s="9"/>
      <c r="K48" s="9">
        <v>6.9290309378731022E-3</v>
      </c>
      <c r="L48" s="9">
        <v>4.9951638340053478E-3</v>
      </c>
      <c r="M48" s="9"/>
      <c r="N48" s="9">
        <v>9.633392208542502E-3</v>
      </c>
      <c r="O48" s="9">
        <v>1.1892236878012022E-3</v>
      </c>
      <c r="P48" s="9">
        <v>4.5704752365271937E-3</v>
      </c>
      <c r="Q48" s="9">
        <v>1.9715756113855972E-3</v>
      </c>
      <c r="R48" s="9"/>
      <c r="S48" s="9">
        <v>7.7912316120945443E-3</v>
      </c>
      <c r="T48" s="9">
        <v>3.96257702350695E-3</v>
      </c>
      <c r="U48" s="85"/>
      <c r="V48" s="85">
        <v>1.8124086738759631E-2</v>
      </c>
      <c r="W48" s="85"/>
      <c r="X48" s="85">
        <v>5.0266562857763613E-4</v>
      </c>
      <c r="Y48" s="85"/>
      <c r="Z48" s="85">
        <v>1.4390127549379976E-2</v>
      </c>
      <c r="AA48" s="85">
        <v>4.0242089542758324E-3</v>
      </c>
      <c r="AB48" s="85"/>
      <c r="AC48" s="85">
        <v>2.0963433974958024E-3</v>
      </c>
      <c r="AD48" s="85">
        <v>1.2087402807263688E-3</v>
      </c>
      <c r="AE48" s="85">
        <v>9.6046954202267244E-4</v>
      </c>
      <c r="AG48" s="53"/>
    </row>
    <row r="49" spans="1:33">
      <c r="A49" s="8" t="s">
        <v>164</v>
      </c>
      <c r="B49" s="9">
        <v>2.8894421118573783E-3</v>
      </c>
      <c r="C49" s="9">
        <v>1.6617138009197984E-3</v>
      </c>
      <c r="D49" s="9"/>
      <c r="E49" s="9">
        <v>2.2458756228486269E-3</v>
      </c>
      <c r="F49" s="9">
        <v>1.654596835962638E-3</v>
      </c>
      <c r="G49" s="9"/>
      <c r="H49" s="9">
        <v>2.056739945393073E-3</v>
      </c>
      <c r="I49" s="9">
        <v>1.7691957461616031E-3</v>
      </c>
      <c r="J49" s="9"/>
      <c r="K49" s="9">
        <v>1.444318713551291E-3</v>
      </c>
      <c r="L49" s="9">
        <v>1.0108449149121414E-3</v>
      </c>
      <c r="M49" s="9"/>
      <c r="N49" s="9">
        <v>1.1193114388854169E-3</v>
      </c>
      <c r="O49" s="9">
        <v>1.4966017641598174E-3</v>
      </c>
      <c r="P49" s="9">
        <v>2.572318753868234E-3</v>
      </c>
      <c r="Q49" s="9">
        <v>8.9708448839158871E-4</v>
      </c>
      <c r="R49" s="9"/>
      <c r="S49" s="9"/>
      <c r="T49" s="9">
        <v>4.379132313248056E-3</v>
      </c>
      <c r="U49" s="85"/>
      <c r="V49" s="85">
        <v>1.3434023859237483E-3</v>
      </c>
      <c r="W49" s="85"/>
      <c r="X49" s="85">
        <v>5.8188505765781318E-4</v>
      </c>
      <c r="Y49" s="85"/>
      <c r="Z49" s="85">
        <v>2.7725361886737831E-3</v>
      </c>
      <c r="AA49" s="85">
        <v>1.3414081700715398E-3</v>
      </c>
      <c r="AB49" s="85"/>
      <c r="AC49" s="85">
        <v>1.1358795043741369E-3</v>
      </c>
      <c r="AD49" s="85">
        <v>1.0925084461545225E-3</v>
      </c>
      <c r="AE49" s="85">
        <v>5.1919893769302166E-4</v>
      </c>
      <c r="AG49" s="53"/>
    </row>
    <row r="50" spans="1:33">
      <c r="A50" s="8" t="s">
        <v>165</v>
      </c>
      <c r="B50" s="9">
        <v>5.8010310491906124E-3</v>
      </c>
      <c r="C50" s="9">
        <v>5.0513545692398723E-3</v>
      </c>
      <c r="D50" s="9"/>
      <c r="E50" s="9">
        <v>8.1357263111934107E-3</v>
      </c>
      <c r="F50" s="9">
        <v>1.1054738221443263E-2</v>
      </c>
      <c r="G50" s="9"/>
      <c r="H50" s="9">
        <v>3.9539895484655375E-3</v>
      </c>
      <c r="I50" s="9">
        <v>1.1206870494465936E-2</v>
      </c>
      <c r="J50" s="9"/>
      <c r="K50" s="9">
        <v>1.0429552458153404E-2</v>
      </c>
      <c r="L50" s="9">
        <v>8.5383902412629869E-3</v>
      </c>
      <c r="M50" s="9"/>
      <c r="N50" s="9">
        <v>5.3490088419707862E-3</v>
      </c>
      <c r="O50" s="9">
        <v>5.3088321181688032E-3</v>
      </c>
      <c r="P50" s="9">
        <v>1.964355146761498E-2</v>
      </c>
      <c r="Q50" s="9">
        <v>3.7531714771604145E-3</v>
      </c>
      <c r="R50" s="9"/>
      <c r="S50" s="9">
        <v>1.3955317784629367E-2</v>
      </c>
      <c r="T50" s="9">
        <v>8.3208108966014438E-3</v>
      </c>
      <c r="U50" s="85"/>
      <c r="V50" s="85">
        <v>1.4097674905863713E-2</v>
      </c>
      <c r="W50" s="85"/>
      <c r="X50" s="85">
        <v>4.0337312016568644E-3</v>
      </c>
      <c r="Y50" s="85"/>
      <c r="Z50" s="85">
        <v>1.4894434908097847E-2</v>
      </c>
      <c r="AA50" s="85">
        <v>9.7905027956360895E-3</v>
      </c>
      <c r="AB50" s="85"/>
      <c r="AC50" s="85">
        <v>6.8436151380266361E-3</v>
      </c>
      <c r="AD50" s="85">
        <v>7.304380489615259E-3</v>
      </c>
      <c r="AE50" s="85">
        <v>7.2908712996299224E-3</v>
      </c>
      <c r="AG50" s="53"/>
    </row>
    <row r="51" spans="1:33">
      <c r="A51" s="8" t="s">
        <v>166</v>
      </c>
      <c r="B51" s="9">
        <v>5.8007484795870715E-2</v>
      </c>
      <c r="C51" s="9">
        <v>0.1276611306222874</v>
      </c>
      <c r="D51" s="9"/>
      <c r="E51" s="9">
        <v>5.5027712028351515E-2</v>
      </c>
      <c r="F51" s="9">
        <v>3.7339476361559723E-2</v>
      </c>
      <c r="G51" s="9"/>
      <c r="H51" s="9">
        <v>7.0005930536550715E-2</v>
      </c>
      <c r="I51" s="9">
        <v>3.184579762024458E-2</v>
      </c>
      <c r="J51" s="9"/>
      <c r="K51" s="9">
        <v>4.7287549077230512E-2</v>
      </c>
      <c r="L51" s="9">
        <v>4.6593033806353511E-2</v>
      </c>
      <c r="M51" s="9"/>
      <c r="N51" s="9">
        <v>2.1387285328570226E-2</v>
      </c>
      <c r="O51" s="9">
        <v>3.0940784875169335E-2</v>
      </c>
      <c r="P51" s="9">
        <v>6.4162687722099127E-2</v>
      </c>
      <c r="Q51" s="9">
        <v>1.818414075638226E-2</v>
      </c>
      <c r="R51" s="9"/>
      <c r="S51" s="9">
        <v>9.666300819375942E-2</v>
      </c>
      <c r="T51" s="9">
        <v>8.9331289651387716E-2</v>
      </c>
      <c r="U51" s="85"/>
      <c r="V51" s="85">
        <v>0.24896627182557315</v>
      </c>
      <c r="W51" s="85"/>
      <c r="X51" s="85">
        <v>3.63512145572732E-2</v>
      </c>
      <c r="Y51" s="85"/>
      <c r="Z51" s="85">
        <v>0.64014040923826732</v>
      </c>
      <c r="AA51" s="85">
        <v>0.12138229998229162</v>
      </c>
      <c r="AB51" s="85"/>
      <c r="AC51" s="85">
        <v>0.12848798467480549</v>
      </c>
      <c r="AD51" s="85">
        <v>0.14252017112877877</v>
      </c>
      <c r="AE51" s="85">
        <v>0.17363516765827672</v>
      </c>
      <c r="AG51" s="53"/>
    </row>
    <row r="52" spans="1:33">
      <c r="A52" s="8" t="s">
        <v>167</v>
      </c>
      <c r="B52" s="9">
        <v>0.18335494749671361</v>
      </c>
      <c r="C52" s="9">
        <v>0.5705812157484792</v>
      </c>
      <c r="D52" s="9"/>
      <c r="E52" s="9">
        <v>0.10835393963665317</v>
      </c>
      <c r="F52" s="9">
        <v>0.16148290584277852</v>
      </c>
      <c r="G52" s="9"/>
      <c r="H52" s="9">
        <v>0.21250430451628982</v>
      </c>
      <c r="I52" s="9">
        <v>8.3986442226423291E-2</v>
      </c>
      <c r="J52" s="9"/>
      <c r="K52" s="9">
        <v>0.12580629410238911</v>
      </c>
      <c r="L52" s="9">
        <v>0.17868869561466555</v>
      </c>
      <c r="M52" s="9"/>
      <c r="N52" s="9">
        <v>7.1022145547835203E-2</v>
      </c>
      <c r="O52" s="9">
        <v>0.10150179489540785</v>
      </c>
      <c r="P52" s="9">
        <v>0.15053082650102448</v>
      </c>
      <c r="Q52" s="9">
        <v>3.8201564606487083E-2</v>
      </c>
      <c r="R52" s="9"/>
      <c r="S52" s="9">
        <v>0.25343549075975491</v>
      </c>
      <c r="T52" s="9">
        <v>0.26518317217001308</v>
      </c>
      <c r="U52" s="85"/>
      <c r="V52" s="85">
        <v>0.67034878894942684</v>
      </c>
      <c r="W52" s="85"/>
      <c r="X52" s="85">
        <v>0.17694580072235233</v>
      </c>
      <c r="Y52" s="85"/>
      <c r="Z52" s="85">
        <v>2.1411283551436906</v>
      </c>
      <c r="AA52" s="85">
        <v>0.50649316397621025</v>
      </c>
      <c r="AB52" s="85"/>
      <c r="AC52" s="85">
        <v>0.3637388729664196</v>
      </c>
      <c r="AD52" s="85">
        <v>0.60369891938012388</v>
      </c>
      <c r="AE52" s="85">
        <v>0.64110371890681395</v>
      </c>
      <c r="AG52" s="53"/>
    </row>
    <row r="53" spans="1:33">
      <c r="A53" s="8" t="s">
        <v>168</v>
      </c>
      <c r="B53" s="9">
        <v>1.9658035931639541E-2</v>
      </c>
      <c r="C53" s="9">
        <v>4.1337558481556735E-2</v>
      </c>
      <c r="D53" s="9"/>
      <c r="E53" s="9">
        <v>9.4901661075718884E-3</v>
      </c>
      <c r="F53" s="9">
        <v>1.9312136070945805E-2</v>
      </c>
      <c r="G53" s="9"/>
      <c r="H53" s="9">
        <v>1.9977197054354651E-2</v>
      </c>
      <c r="I53" s="9">
        <v>4.985046172458197E-2</v>
      </c>
      <c r="J53" s="9"/>
      <c r="K53" s="9">
        <v>4.1401571227940248E-2</v>
      </c>
      <c r="L53" s="9">
        <v>2.2883508226008147E-2</v>
      </c>
      <c r="M53" s="9"/>
      <c r="N53" s="9">
        <v>2.1326958598441949E-2</v>
      </c>
      <c r="O53" s="9">
        <v>1.1913597191456248E-2</v>
      </c>
      <c r="P53" s="9">
        <v>4.0543096635496018E-2</v>
      </c>
      <c r="Q53" s="9">
        <v>1.2393536409816538E-2</v>
      </c>
      <c r="R53" s="9"/>
      <c r="S53" s="9">
        <v>5.5443003110302591E-2</v>
      </c>
      <c r="T53" s="9">
        <v>3.2910328656054706E-2</v>
      </c>
      <c r="U53" s="85"/>
      <c r="V53" s="85">
        <v>8.2780361172147349E-2</v>
      </c>
      <c r="W53" s="85"/>
      <c r="X53" s="85">
        <v>1.3764549164068334E-2</v>
      </c>
      <c r="Y53" s="85"/>
      <c r="Z53" s="85">
        <v>9.5563580558979289E-2</v>
      </c>
      <c r="AA53" s="85">
        <v>2.9525596282343459E-2</v>
      </c>
      <c r="AB53" s="85"/>
      <c r="AC53" s="85">
        <v>4.4638682465377763E-2</v>
      </c>
      <c r="AD53" s="85">
        <v>4.5075732937518563E-2</v>
      </c>
      <c r="AE53" s="85">
        <v>1.647861596269317E-2</v>
      </c>
      <c r="AG53" s="53"/>
    </row>
    <row r="54" spans="1:33">
      <c r="A54" s="8" t="s">
        <v>169</v>
      </c>
      <c r="B54" s="9">
        <v>6.0134151100711769E-2</v>
      </c>
      <c r="C54" s="9">
        <v>9.5703638033758656E-2</v>
      </c>
      <c r="D54" s="9"/>
      <c r="E54" s="9">
        <v>4.9071856304558542E-2</v>
      </c>
      <c r="F54" s="9">
        <v>4.9658168660170414E-2</v>
      </c>
      <c r="G54" s="9"/>
      <c r="H54" s="9">
        <v>6.6348954044122194E-2</v>
      </c>
      <c r="I54" s="9">
        <v>2.7207002887609476E-2</v>
      </c>
      <c r="J54" s="9"/>
      <c r="K54" s="9">
        <v>3.3233076583183037E-2</v>
      </c>
      <c r="L54" s="9">
        <v>3.7096884725389544E-2</v>
      </c>
      <c r="M54" s="9"/>
      <c r="N54" s="9">
        <v>1.6048636485413346E-2</v>
      </c>
      <c r="O54" s="9">
        <v>1.9398116615757355E-2</v>
      </c>
      <c r="P54" s="9">
        <v>2.9680954446301873E-2</v>
      </c>
      <c r="Q54" s="9">
        <v>1.10117421438041E-2</v>
      </c>
      <c r="R54" s="9"/>
      <c r="S54" s="9">
        <v>2.0122940666542743E-2</v>
      </c>
      <c r="T54" s="9">
        <v>6.3256926106886699E-2</v>
      </c>
      <c r="U54" s="85"/>
      <c r="V54" s="85">
        <v>0.15097917857567339</v>
      </c>
      <c r="W54" s="85"/>
      <c r="X54" s="85">
        <v>1.6902205770835111E-2</v>
      </c>
      <c r="Y54" s="85"/>
      <c r="Z54" s="85">
        <v>0.59049206202440818</v>
      </c>
      <c r="AA54" s="85">
        <v>0.11309907781973577</v>
      </c>
      <c r="AB54" s="85"/>
      <c r="AC54" s="85">
        <v>7.8052586721596554E-2</v>
      </c>
      <c r="AD54" s="85">
        <v>0.12106757376280861</v>
      </c>
      <c r="AE54" s="85">
        <v>0.14015325912319757</v>
      </c>
      <c r="AG54" s="53"/>
    </row>
    <row r="55" spans="1:33">
      <c r="A55" s="8" t="s">
        <v>170</v>
      </c>
      <c r="B55" s="9">
        <v>5.4849118717907732</v>
      </c>
      <c r="C55" s="9">
        <v>2.1592604881576798</v>
      </c>
      <c r="D55" s="9"/>
      <c r="E55" s="9">
        <v>1.9381663854933262</v>
      </c>
      <c r="F55" s="9">
        <v>2.1695556158859857</v>
      </c>
      <c r="G55" s="9"/>
      <c r="H55" s="9">
        <v>2.9393058487710273</v>
      </c>
      <c r="I55" s="9">
        <v>2.5620535897377938</v>
      </c>
      <c r="J55" s="9"/>
      <c r="K55" s="9">
        <v>2.3920881309017945</v>
      </c>
      <c r="L55" s="9">
        <v>2.6836322446478658</v>
      </c>
      <c r="M55" s="9"/>
      <c r="N55" s="9">
        <v>1.633946485577902</v>
      </c>
      <c r="O55" s="9">
        <v>1.7161554707492517</v>
      </c>
      <c r="P55" s="9">
        <v>3.0627270844010321</v>
      </c>
      <c r="Q55" s="9">
        <v>1.2178916832906292</v>
      </c>
      <c r="R55" s="9"/>
      <c r="S55" s="9">
        <v>3.9856898032766921</v>
      </c>
      <c r="T55" s="9">
        <v>5.3305702499679226</v>
      </c>
      <c r="U55" s="85"/>
      <c r="V55" s="85">
        <v>8.1665519109348654</v>
      </c>
      <c r="W55" s="85"/>
      <c r="X55" s="85">
        <v>2.984071170237474</v>
      </c>
      <c r="Y55" s="85"/>
      <c r="Z55" s="85">
        <v>9.2959253156479917</v>
      </c>
      <c r="AA55" s="85">
        <v>5.6259015073035803</v>
      </c>
      <c r="AB55" s="85"/>
      <c r="AC55" s="85">
        <v>9.5060992676689331</v>
      </c>
      <c r="AD55" s="85">
        <v>12.030799642143654</v>
      </c>
      <c r="AE55" s="85">
        <v>4.7765885034615465</v>
      </c>
      <c r="AG55" s="53"/>
    </row>
    <row r="56" spans="1:33">
      <c r="A56" s="8" t="s">
        <v>171</v>
      </c>
      <c r="B56" s="9">
        <v>0.40143341615990813</v>
      </c>
      <c r="C56" s="9">
        <v>0.47294064299622973</v>
      </c>
      <c r="D56" s="9"/>
      <c r="E56" s="9">
        <v>0.24624625842652664</v>
      </c>
      <c r="F56" s="9">
        <v>0.27680104749409101</v>
      </c>
      <c r="G56" s="9"/>
      <c r="H56" s="9">
        <v>0.44509229986691229</v>
      </c>
      <c r="I56" s="9">
        <v>0.15652290725268284</v>
      </c>
      <c r="J56" s="9"/>
      <c r="K56" s="9">
        <v>0.22262643268779131</v>
      </c>
      <c r="L56" s="9">
        <v>0.23292862640934148</v>
      </c>
      <c r="M56" s="9"/>
      <c r="N56" s="9">
        <v>0.16365282943215789</v>
      </c>
      <c r="O56" s="9">
        <v>0.19994822529097986</v>
      </c>
      <c r="P56" s="9">
        <v>0.20452871196396877</v>
      </c>
      <c r="Q56" s="9">
        <v>9.2656531909074913E-2</v>
      </c>
      <c r="R56" s="9"/>
      <c r="S56" s="9">
        <v>9.9525435721409261E-2</v>
      </c>
      <c r="T56" s="9">
        <v>0.51303951001248194</v>
      </c>
      <c r="U56" s="85"/>
      <c r="V56" s="85">
        <v>0.69893856411732114</v>
      </c>
      <c r="W56" s="85"/>
      <c r="X56" s="85">
        <v>0.23796858761093295</v>
      </c>
      <c r="Y56" s="85"/>
      <c r="Z56" s="85">
        <v>2.9874930354919966</v>
      </c>
      <c r="AA56" s="85">
        <v>0.93931940131167058</v>
      </c>
      <c r="AB56" s="85"/>
      <c r="AC56" s="85">
        <v>0.46300920136465601</v>
      </c>
      <c r="AD56" s="85">
        <v>0.69312395677298855</v>
      </c>
      <c r="AE56" s="85">
        <v>0.88186301808185941</v>
      </c>
      <c r="AG56" s="53"/>
    </row>
    <row r="57" spans="1:33">
      <c r="A57" s="8" t="s">
        <v>172</v>
      </c>
      <c r="B57" s="9">
        <v>1.0906341003196602</v>
      </c>
      <c r="C57" s="9">
        <v>1.5272910416943937</v>
      </c>
      <c r="D57" s="9"/>
      <c r="E57" s="9">
        <v>1.4062695225578168</v>
      </c>
      <c r="F57" s="9">
        <v>0.97765030413596488</v>
      </c>
      <c r="G57" s="9"/>
      <c r="H57" s="9">
        <v>1.5957615478992584</v>
      </c>
      <c r="I57" s="9">
        <v>0.35621008130642084</v>
      </c>
      <c r="J57" s="9"/>
      <c r="K57" s="9">
        <v>0.75617096777893</v>
      </c>
      <c r="L57" s="9">
        <v>1.0052728972496248</v>
      </c>
      <c r="M57" s="9"/>
      <c r="N57" s="9">
        <v>0.35452660958384463</v>
      </c>
      <c r="O57" s="9">
        <v>0.56155990812192735</v>
      </c>
      <c r="P57" s="9">
        <v>0.41462230138269418</v>
      </c>
      <c r="Q57" s="9">
        <v>0.21325696899687291</v>
      </c>
      <c r="R57" s="9"/>
      <c r="S57" s="9">
        <v>0.43297579474729986</v>
      </c>
      <c r="T57" s="9">
        <v>1.0833371307462676</v>
      </c>
      <c r="U57" s="85"/>
      <c r="V57" s="85">
        <v>2.5920007533675085</v>
      </c>
      <c r="W57" s="85"/>
      <c r="X57" s="85">
        <v>0.24288447218363082</v>
      </c>
      <c r="Y57" s="85"/>
      <c r="Z57" s="85">
        <v>2.6310668591292914</v>
      </c>
      <c r="AA57" s="85">
        <v>2.7574073387576665</v>
      </c>
      <c r="AB57" s="85"/>
      <c r="AC57" s="85">
        <v>0.40397176028042925</v>
      </c>
      <c r="AD57" s="85">
        <v>0.57446699855526273</v>
      </c>
      <c r="AE57" s="85">
        <v>0.99779959099630389</v>
      </c>
      <c r="AG57" s="53"/>
    </row>
    <row r="58" spans="1:33">
      <c r="A58" s="8" t="s">
        <v>173</v>
      </c>
      <c r="B58" s="9">
        <v>5.1558214401890914E-2</v>
      </c>
      <c r="C58" s="9">
        <v>0.20392332995133292</v>
      </c>
      <c r="D58" s="9"/>
      <c r="E58" s="9">
        <v>8.2893325228294221E-2</v>
      </c>
      <c r="F58" s="9">
        <v>6.7505705825338713E-2</v>
      </c>
      <c r="G58" s="9"/>
      <c r="H58" s="9">
        <v>0.143318092777522</v>
      </c>
      <c r="I58" s="9">
        <v>4.2619611120754963E-2</v>
      </c>
      <c r="J58" s="9"/>
      <c r="K58" s="9">
        <v>3.2886574449924981E-2</v>
      </c>
      <c r="L58" s="9">
        <v>5.5277088503583573E-2</v>
      </c>
      <c r="M58" s="9"/>
      <c r="N58" s="9">
        <v>3.0711233512762826E-2</v>
      </c>
      <c r="O58" s="9">
        <v>3.9820616994676657E-2</v>
      </c>
      <c r="P58" s="9">
        <v>3.9180251108173608E-2</v>
      </c>
      <c r="Q58" s="9">
        <v>1.8581444875574647E-2</v>
      </c>
      <c r="R58" s="9"/>
      <c r="S58" s="9">
        <v>4.0478963306689382E-2</v>
      </c>
      <c r="T58" s="9">
        <v>5.4334177333279998E-2</v>
      </c>
      <c r="U58" s="85"/>
      <c r="V58" s="85">
        <v>0.11376149203368255</v>
      </c>
      <c r="W58" s="85"/>
      <c r="X58" s="85">
        <v>3.3436583303467195E-2</v>
      </c>
      <c r="Y58" s="85"/>
      <c r="Z58" s="85">
        <v>0.71493357970836602</v>
      </c>
      <c r="AA58" s="85">
        <v>0.17042586824774508</v>
      </c>
      <c r="AB58" s="85"/>
      <c r="AC58" s="85">
        <v>4.7263247154353094E-2</v>
      </c>
      <c r="AD58" s="85">
        <v>3.2480749100785571E-2</v>
      </c>
      <c r="AE58" s="85">
        <v>7.3540316406127668E-2</v>
      </c>
      <c r="AG58" s="53"/>
    </row>
    <row r="59" spans="1:33">
      <c r="A59" s="8" t="s">
        <v>174</v>
      </c>
      <c r="B59" s="9">
        <v>0.28135430614716056</v>
      </c>
      <c r="C59" s="9">
        <v>0.1445146449942204</v>
      </c>
      <c r="D59" s="9"/>
      <c r="E59" s="9">
        <v>0.24148774618879176</v>
      </c>
      <c r="F59" s="9">
        <v>0.17307639204576994</v>
      </c>
      <c r="G59" s="9"/>
      <c r="H59" s="9">
        <v>0.21810071795063743</v>
      </c>
      <c r="I59" s="9">
        <v>0.10104249864923735</v>
      </c>
      <c r="J59" s="9"/>
      <c r="K59" s="9">
        <v>0.1171522645627433</v>
      </c>
      <c r="L59" s="9">
        <v>0.11179677153554993</v>
      </c>
      <c r="M59" s="9"/>
      <c r="N59" s="9">
        <v>9.7493890581163437E-2</v>
      </c>
      <c r="O59" s="9">
        <v>9.7619057747830418E-2</v>
      </c>
      <c r="P59" s="9">
        <v>0.11080739917390783</v>
      </c>
      <c r="Q59" s="9">
        <v>5.5679227705259994E-2</v>
      </c>
      <c r="R59" s="9"/>
      <c r="S59" s="9">
        <v>9.5203307149654415E-2</v>
      </c>
      <c r="T59" s="9">
        <v>0.21373968682439079</v>
      </c>
      <c r="U59" s="85"/>
      <c r="V59" s="85">
        <v>0.19044556823509487</v>
      </c>
      <c r="W59" s="85"/>
      <c r="X59" s="85">
        <v>0.1042184665205043</v>
      </c>
      <c r="Y59" s="85"/>
      <c r="Z59" s="85">
        <v>1.2388589493858038</v>
      </c>
      <c r="AA59" s="85">
        <v>0.3132130613230501</v>
      </c>
      <c r="AB59" s="85"/>
      <c r="AC59" s="85">
        <v>0.19192586141323978</v>
      </c>
      <c r="AD59" s="85">
        <v>0.2143458731890325</v>
      </c>
      <c r="AE59" s="85">
        <v>0.28706642831151885</v>
      </c>
      <c r="AG59" s="53"/>
    </row>
    <row r="60" spans="1:33">
      <c r="A60" s="8" t="s">
        <v>175</v>
      </c>
      <c r="B60" s="9">
        <v>7.8991529359033863E-2</v>
      </c>
      <c r="C60" s="9">
        <v>4.9726954960710862E-2</v>
      </c>
      <c r="D60" s="9"/>
      <c r="E60" s="9">
        <v>8.4214678339769949E-2</v>
      </c>
      <c r="F60" s="9">
        <v>5.8648594824848445E-2</v>
      </c>
      <c r="G60" s="9"/>
      <c r="H60" s="9">
        <v>9.7471669607476011E-2</v>
      </c>
      <c r="I60" s="9">
        <v>3.6157748030227733E-2</v>
      </c>
      <c r="J60" s="9"/>
      <c r="K60" s="9">
        <v>5.3200388157783191E-2</v>
      </c>
      <c r="L60" s="9">
        <v>4.1931101557283246E-2</v>
      </c>
      <c r="M60" s="9"/>
      <c r="N60" s="9">
        <v>2.5404251490348077E-2</v>
      </c>
      <c r="O60" s="9">
        <v>4.8073215331344066E-2</v>
      </c>
      <c r="P60" s="9">
        <v>2.2797537113479788E-2</v>
      </c>
      <c r="Q60" s="9">
        <v>1.7308408513919113E-2</v>
      </c>
      <c r="R60" s="9"/>
      <c r="S60" s="9">
        <v>3.5346112000640695E-3</v>
      </c>
      <c r="T60" s="9">
        <v>8.000630705800052E-2</v>
      </c>
      <c r="U60" s="85"/>
      <c r="V60" s="85">
        <v>6.7284693070766122E-2</v>
      </c>
      <c r="W60" s="85"/>
      <c r="X60" s="85">
        <v>3.7097065901929439E-2</v>
      </c>
      <c r="Y60" s="85"/>
      <c r="Z60" s="85">
        <v>0.34891762869746912</v>
      </c>
      <c r="AA60" s="85">
        <v>0.10176951686300492</v>
      </c>
      <c r="AB60" s="85"/>
      <c r="AC60" s="85">
        <v>5.9729267567869088E-2</v>
      </c>
      <c r="AD60" s="85">
        <v>5.2207415492633392E-2</v>
      </c>
      <c r="AE60" s="85">
        <v>8.3241474167825374E-2</v>
      </c>
      <c r="AG60" s="53"/>
    </row>
    <row r="61" spans="1:33">
      <c r="A61" s="8" t="s">
        <v>176</v>
      </c>
      <c r="B61" s="9">
        <v>0.25403759835221207</v>
      </c>
      <c r="C61" s="9">
        <v>0.16400673328719756</v>
      </c>
      <c r="D61" s="9"/>
      <c r="E61" s="9">
        <v>0.23650924938578982</v>
      </c>
      <c r="F61" s="9">
        <v>0.18447016719732351</v>
      </c>
      <c r="G61" s="9"/>
      <c r="H61" s="9">
        <v>0.25827414998188131</v>
      </c>
      <c r="I61" s="9">
        <v>0.1071307453564448</v>
      </c>
      <c r="J61" s="9"/>
      <c r="K61" s="9">
        <v>0.14411370830641607</v>
      </c>
      <c r="L61" s="9">
        <v>0.15781953450143807</v>
      </c>
      <c r="M61" s="9"/>
      <c r="N61" s="9">
        <v>5.6832292318347591E-2</v>
      </c>
      <c r="O61" s="9">
        <v>0.12094323256487671</v>
      </c>
      <c r="P61" s="9">
        <v>0.12971111626491447</v>
      </c>
      <c r="Q61" s="9">
        <v>7.3493747548876859E-2</v>
      </c>
      <c r="R61" s="9"/>
      <c r="S61" s="9">
        <v>7.6752158257986636E-4</v>
      </c>
      <c r="T61" s="9">
        <v>0.27020085061187149</v>
      </c>
      <c r="U61" s="85"/>
      <c r="V61" s="85">
        <v>0.17574214263544524</v>
      </c>
      <c r="W61" s="85"/>
      <c r="X61" s="85">
        <v>9.7461154811066777E-2</v>
      </c>
      <c r="Y61" s="85"/>
      <c r="Z61" s="85">
        <v>1.0858732376953979</v>
      </c>
      <c r="AA61" s="85">
        <v>0.38194503622209153</v>
      </c>
      <c r="AB61" s="85"/>
      <c r="AC61" s="85">
        <v>0.26571604451020536</v>
      </c>
      <c r="AD61" s="85">
        <v>0.17540017007856726</v>
      </c>
      <c r="AE61" s="85">
        <v>0.26792647872587749</v>
      </c>
      <c r="AG61" s="53"/>
    </row>
    <row r="62" spans="1:33">
      <c r="A62" s="8" t="s">
        <v>177</v>
      </c>
      <c r="B62" s="9">
        <v>4.7891866382467445E-2</v>
      </c>
      <c r="C62" s="9">
        <v>4.3752351707824613E-2</v>
      </c>
      <c r="D62" s="9"/>
      <c r="E62" s="9">
        <v>2.9703420427203267E-2</v>
      </c>
      <c r="F62" s="9">
        <v>2.7070990229320375E-2</v>
      </c>
      <c r="G62" s="9"/>
      <c r="H62" s="9">
        <v>3.9619614453195388E-2</v>
      </c>
      <c r="I62" s="9">
        <v>2.4847386015464698E-2</v>
      </c>
      <c r="J62" s="9"/>
      <c r="K62" s="9">
        <v>2.0448974499642975E-2</v>
      </c>
      <c r="L62" s="9">
        <v>2.1726142833188737E-2</v>
      </c>
      <c r="M62" s="9"/>
      <c r="N62" s="9">
        <v>7.7377622251036922E-3</v>
      </c>
      <c r="O62" s="9">
        <v>2.3853504663904325E-2</v>
      </c>
      <c r="P62" s="9">
        <v>1.7371016568613607E-2</v>
      </c>
      <c r="Q62" s="9">
        <v>8.7115173752400476E-3</v>
      </c>
      <c r="R62" s="9"/>
      <c r="S62" s="9">
        <v>2.5255753832336081E-2</v>
      </c>
      <c r="T62" s="9">
        <v>4.7460646513808241E-2</v>
      </c>
      <c r="U62" s="85"/>
      <c r="V62" s="85">
        <v>2.1609295920514842E-2</v>
      </c>
      <c r="W62" s="85"/>
      <c r="X62" s="85">
        <v>1.3616476735038748E-2</v>
      </c>
      <c r="Y62" s="85"/>
      <c r="Z62" s="85">
        <v>0.15916221178628953</v>
      </c>
      <c r="AA62" s="85">
        <v>9.3989642211213975E-2</v>
      </c>
      <c r="AB62" s="85"/>
      <c r="AC62" s="85">
        <v>2.8149422485303222E-2</v>
      </c>
      <c r="AD62" s="85">
        <v>1.7677180322005902E-2</v>
      </c>
      <c r="AE62" s="85">
        <v>3.8272376398527375E-2</v>
      </c>
      <c r="AG62" s="53"/>
    </row>
    <row r="63" spans="1:33">
      <c r="A63" s="8" t="s">
        <v>178</v>
      </c>
      <c r="B63" s="9">
        <v>0.24359057940938009</v>
      </c>
      <c r="C63" s="9">
        <v>0.22025316111707022</v>
      </c>
      <c r="D63" s="9"/>
      <c r="E63" s="9">
        <v>0.32610830158155468</v>
      </c>
      <c r="F63" s="9">
        <v>0.27328197042251517</v>
      </c>
      <c r="G63" s="9"/>
      <c r="H63" s="9">
        <v>0.25332946227529468</v>
      </c>
      <c r="I63" s="9">
        <v>0.12172086093760506</v>
      </c>
      <c r="J63" s="9"/>
      <c r="K63" s="9">
        <v>0.10780540423041714</v>
      </c>
      <c r="L63" s="9">
        <v>0.14819409618795518</v>
      </c>
      <c r="M63" s="9"/>
      <c r="N63" s="9">
        <v>0.12882871850640457</v>
      </c>
      <c r="O63" s="9">
        <v>0.13057157306351375</v>
      </c>
      <c r="P63" s="9">
        <v>0.13046769863899327</v>
      </c>
      <c r="Q63" s="9">
        <v>4.0995405723607027E-2</v>
      </c>
      <c r="R63" s="9"/>
      <c r="S63" s="9">
        <v>7.4844749189937221E-2</v>
      </c>
      <c r="T63" s="9">
        <v>0.2824403244244329</v>
      </c>
      <c r="U63" s="85"/>
      <c r="V63" s="85">
        <v>0.15759078506148186</v>
      </c>
      <c r="W63" s="85"/>
      <c r="X63" s="85">
        <v>9.36033569637401E-2</v>
      </c>
      <c r="Y63" s="85"/>
      <c r="Z63" s="85">
        <v>1.0616779466286881</v>
      </c>
      <c r="AA63" s="85">
        <v>0.63518162478334605</v>
      </c>
      <c r="AB63" s="85"/>
      <c r="AC63" s="85">
        <v>0.22946619640038435</v>
      </c>
      <c r="AD63" s="85">
        <v>0.10701413185684856</v>
      </c>
      <c r="AE63" s="85">
        <v>0.20517746393699854</v>
      </c>
      <c r="AG63" s="53"/>
    </row>
    <row r="64" spans="1:33">
      <c r="A64" s="8" t="s">
        <v>179</v>
      </c>
      <c r="B64" s="9">
        <v>0.96098921182128716</v>
      </c>
      <c r="C64" s="9">
        <v>0.85558378915177413</v>
      </c>
      <c r="D64" s="9"/>
      <c r="E64" s="9">
        <v>0.79667210222974483</v>
      </c>
      <c r="F64" s="9">
        <v>0.80622788078363772</v>
      </c>
      <c r="G64" s="9"/>
      <c r="H64" s="9">
        <v>1.0809743136775127</v>
      </c>
      <c r="I64" s="9">
        <v>0.39318136860124325</v>
      </c>
      <c r="J64" s="9"/>
      <c r="K64" s="9">
        <v>0.49624173923659887</v>
      </c>
      <c r="L64" s="9">
        <v>0.69766405994013136</v>
      </c>
      <c r="M64" s="9"/>
      <c r="N64" s="9">
        <v>0.41543362645407511</v>
      </c>
      <c r="O64" s="9">
        <v>0.47152320435561967</v>
      </c>
      <c r="P64" s="9">
        <v>0.47809458974872843</v>
      </c>
      <c r="Q64" s="9">
        <v>0.16792782806897058</v>
      </c>
      <c r="R64" s="9"/>
      <c r="S64" s="9">
        <v>0.13941776187010824</v>
      </c>
      <c r="T64" s="9">
        <v>1.2861603827131729</v>
      </c>
      <c r="U64" s="85"/>
      <c r="V64" s="85">
        <v>0.64242697500609647</v>
      </c>
      <c r="W64" s="85"/>
      <c r="X64" s="85">
        <v>0.42324754699693434</v>
      </c>
      <c r="Y64" s="85"/>
      <c r="Z64" s="85">
        <v>5.7634590388155553</v>
      </c>
      <c r="AA64" s="85">
        <v>1.7962408993160233</v>
      </c>
      <c r="AB64" s="85"/>
      <c r="AC64" s="85">
        <v>1.0864651244172692</v>
      </c>
      <c r="AD64" s="85">
        <v>0.51602768373372188</v>
      </c>
      <c r="AE64" s="85">
        <v>1.0513394212849725</v>
      </c>
    </row>
    <row r="65" spans="1:69">
      <c r="A65" s="8" t="s">
        <v>180</v>
      </c>
      <c r="B65" s="9">
        <v>6.0161466717298745E-2</v>
      </c>
      <c r="C65" s="9">
        <v>6.753117501787409E-2</v>
      </c>
      <c r="D65" s="9"/>
      <c r="E65" s="9">
        <v>1.3229388901666302E-2</v>
      </c>
      <c r="F65" s="9">
        <v>4.3628443031604271E-2</v>
      </c>
      <c r="G65" s="9"/>
      <c r="H65" s="9">
        <v>4.518112804081513E-2</v>
      </c>
      <c r="I65" s="9">
        <v>2.7506694030663095E-2</v>
      </c>
      <c r="J65" s="9"/>
      <c r="K65" s="9">
        <v>2.8801593955799877E-2</v>
      </c>
      <c r="L65" s="9">
        <v>2.6083529804585708E-2</v>
      </c>
      <c r="M65" s="9"/>
      <c r="N65" s="9">
        <v>1.3204118685512491E-2</v>
      </c>
      <c r="O65" s="9">
        <v>2.6920325450197166E-2</v>
      </c>
      <c r="P65" s="9">
        <v>1.8964297491856314E-2</v>
      </c>
      <c r="Q65" s="9">
        <v>7.2057302399796026E-3</v>
      </c>
      <c r="R65" s="9"/>
      <c r="S65" s="9">
        <v>1.661747860477189E-2</v>
      </c>
      <c r="T65" s="9">
        <v>5.6621987919125066E-2</v>
      </c>
      <c r="U65" s="85"/>
      <c r="V65" s="85">
        <v>3.3242882339210446E-2</v>
      </c>
      <c r="W65" s="85"/>
      <c r="X65" s="85">
        <v>1.9423284884249978E-2</v>
      </c>
      <c r="Y65" s="85"/>
      <c r="Z65" s="85">
        <v>0.27148562849585267</v>
      </c>
      <c r="AA65" s="85">
        <v>8.2127821813560098E-2</v>
      </c>
      <c r="AB65" s="85"/>
      <c r="AC65" s="85">
        <v>5.2014583275810315E-2</v>
      </c>
      <c r="AD65" s="85">
        <v>1.9845208740579434E-2</v>
      </c>
      <c r="AE65" s="85">
        <v>4.9201438969807124E-2</v>
      </c>
    </row>
    <row r="66" spans="1:69">
      <c r="A66" s="8" t="s">
        <v>181</v>
      </c>
      <c r="B66" s="9">
        <v>0.13734027583222619</v>
      </c>
      <c r="C66" s="9">
        <v>0.15730395184844212</v>
      </c>
      <c r="D66" s="9"/>
      <c r="E66" s="9">
        <v>6.3178112829029964E-2</v>
      </c>
      <c r="F66" s="9">
        <v>0.10001479259490507</v>
      </c>
      <c r="G66" s="9"/>
      <c r="H66" s="9">
        <v>0.11761677774580266</v>
      </c>
      <c r="I66" s="9">
        <v>6.9366444418757056E-2</v>
      </c>
      <c r="J66" s="9"/>
      <c r="K66" s="9">
        <v>6.9137352886559006E-2</v>
      </c>
      <c r="L66" s="9">
        <v>7.9066925577889427E-2</v>
      </c>
      <c r="M66" s="9"/>
      <c r="N66" s="9">
        <v>5.0478217534141029E-2</v>
      </c>
      <c r="O66" s="9">
        <v>4.215050294456589E-2</v>
      </c>
      <c r="P66" s="9">
        <v>7.9021922781420895E-2</v>
      </c>
      <c r="Q66" s="9">
        <v>3.4273273840731505E-2</v>
      </c>
      <c r="R66" s="9"/>
      <c r="S66" s="9">
        <v>8.7692284617540972E-4</v>
      </c>
      <c r="T66" s="9">
        <v>0.13565900991360735</v>
      </c>
      <c r="U66" s="85"/>
      <c r="V66" s="85">
        <v>6.2301196909732487E-2</v>
      </c>
      <c r="W66" s="85"/>
      <c r="X66" s="85">
        <v>5.1816092813366597E-2</v>
      </c>
      <c r="Y66" s="85"/>
      <c r="Z66" s="85">
        <v>0.48230753052100184</v>
      </c>
      <c r="AA66" s="85">
        <v>0.33414731392351354</v>
      </c>
      <c r="AB66" s="85"/>
      <c r="AC66" s="85">
        <v>0.13522922812581084</v>
      </c>
      <c r="AD66" s="85">
        <v>5.9148385757861945E-2</v>
      </c>
      <c r="AE66" s="85">
        <v>0.11474666611364613</v>
      </c>
    </row>
    <row r="67" spans="1:69">
      <c r="A67" s="8" t="s">
        <v>182</v>
      </c>
      <c r="B67" s="9">
        <v>1.4808854293623048E-2</v>
      </c>
      <c r="C67" s="9">
        <v>8.0239592963506339E-3</v>
      </c>
      <c r="D67" s="9"/>
      <c r="E67" s="9">
        <v>2.1991243042647223E-2</v>
      </c>
      <c r="F67" s="9">
        <v>2.6009517283112116E-2</v>
      </c>
      <c r="G67" s="9"/>
      <c r="H67" s="9">
        <v>1.9496357467949154E-2</v>
      </c>
      <c r="I67" s="9">
        <v>1.0963340225899095E-2</v>
      </c>
      <c r="J67" s="9"/>
      <c r="K67" s="9">
        <v>1.6943727662903325E-2</v>
      </c>
      <c r="L67" s="9">
        <v>1.1917048151492788E-2</v>
      </c>
      <c r="M67" s="9"/>
      <c r="N67" s="9">
        <v>8.3168633004614481E-3</v>
      </c>
      <c r="O67" s="9">
        <v>1.2816833194957132E-2</v>
      </c>
      <c r="P67" s="9">
        <v>1.1148483994827206E-2</v>
      </c>
      <c r="Q67" s="9">
        <v>4.5105741960945805E-3</v>
      </c>
      <c r="R67" s="9"/>
      <c r="S67" s="9">
        <v>4.8024352351079685E-3</v>
      </c>
      <c r="T67" s="9">
        <v>2.6030729267801072E-2</v>
      </c>
      <c r="U67" s="85"/>
      <c r="V67" s="85">
        <v>1.957429647620253E-2</v>
      </c>
      <c r="W67" s="85"/>
      <c r="X67" s="85">
        <v>8.4383130436548898E-3</v>
      </c>
      <c r="Y67" s="85"/>
      <c r="Z67" s="85">
        <v>6.2830328340121408E-2</v>
      </c>
      <c r="AA67" s="85">
        <v>4.0408963318893001E-2</v>
      </c>
      <c r="AB67" s="85"/>
      <c r="AC67" s="85">
        <v>1.8015231266198452E-2</v>
      </c>
      <c r="AD67" s="85">
        <v>8.0133101472219734E-3</v>
      </c>
      <c r="AE67" s="85">
        <v>2.1920050273015305E-2</v>
      </c>
    </row>
    <row r="68" spans="1:69">
      <c r="A68" s="8" t="s">
        <v>183</v>
      </c>
      <c r="B68" s="9">
        <v>0.13378220626245094</v>
      </c>
      <c r="C68" s="9">
        <v>8.6569376556544536E-2</v>
      </c>
      <c r="D68" s="9"/>
      <c r="E68" s="9">
        <v>8.0450973690321434E-2</v>
      </c>
      <c r="F68" s="9">
        <v>8.6523088480306293E-2</v>
      </c>
      <c r="G68" s="9"/>
      <c r="H68" s="9">
        <v>6.5351798462229063E-2</v>
      </c>
      <c r="I68" s="9">
        <v>7.1678939798753338E-2</v>
      </c>
      <c r="J68" s="9"/>
      <c r="K68" s="9">
        <v>6.016152500005565E-2</v>
      </c>
      <c r="L68" s="9">
        <v>7.115279972833459E-2</v>
      </c>
      <c r="M68" s="9"/>
      <c r="N68" s="9">
        <v>4.0286182425080731E-2</v>
      </c>
      <c r="O68" s="9">
        <v>8.9542370924570194E-2</v>
      </c>
      <c r="P68" s="9">
        <v>6.365611223728089E-2</v>
      </c>
      <c r="Q68" s="9">
        <v>2.9227354610331824E-2</v>
      </c>
      <c r="R68" s="9"/>
      <c r="S68" s="9">
        <v>5.2096383016393466E-2</v>
      </c>
      <c r="T68" s="9">
        <v>0.12982337782099487</v>
      </c>
      <c r="U68" s="85"/>
      <c r="V68" s="85">
        <v>0.11505416091430658</v>
      </c>
      <c r="W68" s="85"/>
      <c r="X68" s="85">
        <v>4.2413208166010734E-2</v>
      </c>
      <c r="Y68" s="85"/>
      <c r="Z68" s="85">
        <v>0.37389158864782729</v>
      </c>
      <c r="AA68" s="85">
        <v>0.25143297954913352</v>
      </c>
      <c r="AB68" s="85"/>
      <c r="AC68" s="85">
        <v>0.10417647541194321</v>
      </c>
      <c r="AD68" s="85">
        <v>4.9604162853953353E-2</v>
      </c>
      <c r="AE68" s="85">
        <v>0.12231518817037219</v>
      </c>
    </row>
    <row r="69" spans="1:69">
      <c r="A69" s="8" t="s">
        <v>184</v>
      </c>
      <c r="B69" s="9">
        <v>1.6354544837669401E-2</v>
      </c>
      <c r="C69" s="9">
        <v>6.9097337387909021E-3</v>
      </c>
      <c r="D69" s="9"/>
      <c r="E69" s="9">
        <v>1.2283848791095989E-2</v>
      </c>
      <c r="F69" s="9">
        <v>1.7989244755905326E-2</v>
      </c>
      <c r="G69" s="9"/>
      <c r="H69" s="9">
        <v>3.5430147481079449E-2</v>
      </c>
      <c r="I69" s="9">
        <v>1.223944338180227E-2</v>
      </c>
      <c r="J69" s="9"/>
      <c r="K69" s="9">
        <v>9.848923946481342E-3</v>
      </c>
      <c r="L69" s="9">
        <v>1.0884490923956918E-2</v>
      </c>
      <c r="M69" s="9"/>
      <c r="N69" s="9">
        <v>9.1255772105735978E-3</v>
      </c>
      <c r="O69" s="9">
        <v>7.4818891491418059E-3</v>
      </c>
      <c r="P69" s="9">
        <v>1.0590272731909996E-2</v>
      </c>
      <c r="Q69" s="9">
        <v>3.6572135397331305E-3</v>
      </c>
      <c r="R69" s="9"/>
      <c r="S69" s="9">
        <v>1.5690938901189763E-2</v>
      </c>
      <c r="T69" s="9">
        <v>2.6443129484086975E-2</v>
      </c>
      <c r="U69" s="85"/>
      <c r="V69" s="85">
        <v>2.0576277381301675E-2</v>
      </c>
      <c r="W69" s="85"/>
      <c r="X69" s="85">
        <v>6.1149464629821583E-3</v>
      </c>
      <c r="Y69" s="85"/>
      <c r="Z69" s="85">
        <v>5.2870780946564035E-2</v>
      </c>
      <c r="AA69" s="85">
        <v>3.1442459137056379E-2</v>
      </c>
      <c r="AB69" s="85"/>
      <c r="AC69" s="85">
        <v>1.6335521634361947E-2</v>
      </c>
      <c r="AD69" s="85">
        <v>9.6987607093922262E-3</v>
      </c>
      <c r="AE69" s="85">
        <v>1.731746745127927E-2</v>
      </c>
    </row>
    <row r="70" spans="1:69">
      <c r="A70" s="8"/>
      <c r="B70" s="9"/>
      <c r="C70" s="9"/>
      <c r="D70" s="9"/>
      <c r="E70" s="9"/>
      <c r="F70" s="9"/>
      <c r="G70" s="9"/>
      <c r="H70" s="9"/>
      <c r="I70" s="9"/>
      <c r="J70" s="9"/>
      <c r="K70" s="9"/>
      <c r="L70" s="9"/>
      <c r="M70" s="9"/>
      <c r="N70" s="9"/>
      <c r="O70" s="9"/>
      <c r="P70" s="9"/>
      <c r="Q70" s="9"/>
      <c r="R70" s="9"/>
      <c r="S70" s="9"/>
      <c r="T70" s="9"/>
      <c r="U70" s="85"/>
      <c r="V70" s="85"/>
      <c r="W70" s="85"/>
      <c r="X70" s="85"/>
      <c r="Y70" s="85"/>
      <c r="Z70" s="85"/>
      <c r="AA70" s="85"/>
      <c r="AB70" s="85"/>
      <c r="AC70" s="85"/>
      <c r="AD70" s="85"/>
      <c r="AE70" s="85"/>
    </row>
    <row r="71" spans="1:69">
      <c r="A71" s="8" t="s">
        <v>58</v>
      </c>
      <c r="B71" s="85">
        <v>2.4157706131568637</v>
      </c>
      <c r="C71" s="85">
        <v>0.67764706557700027</v>
      </c>
      <c r="D71" s="85"/>
      <c r="E71" s="85">
        <v>0.87011441466350314</v>
      </c>
      <c r="F71" s="85">
        <v>0.61544098234499078</v>
      </c>
      <c r="G71" s="85"/>
      <c r="H71" s="85">
        <v>1.4660068517536182</v>
      </c>
      <c r="I71" s="85">
        <v>1.5713024119449575</v>
      </c>
      <c r="J71" s="85"/>
      <c r="K71" s="85">
        <v>0.36284965790033563</v>
      </c>
      <c r="L71" s="85">
        <v>2.0500666360884146</v>
      </c>
      <c r="M71" s="85"/>
      <c r="N71" s="85">
        <v>0.35034039769752895</v>
      </c>
      <c r="O71" s="85">
        <v>0.54743406398797556</v>
      </c>
      <c r="P71" s="85">
        <v>0.36488680004967622</v>
      </c>
      <c r="Q71" s="85">
        <v>0.38240326082890302</v>
      </c>
      <c r="R71" s="85"/>
      <c r="S71" s="85">
        <v>8.1199238787064587E-2</v>
      </c>
      <c r="T71" s="85">
        <v>0.70706860912385283</v>
      </c>
      <c r="U71" s="85"/>
      <c r="V71" s="85">
        <v>0.36221387706942648</v>
      </c>
      <c r="W71" s="85"/>
      <c r="X71" s="85">
        <v>0.94678939451827149</v>
      </c>
      <c r="Y71" s="85"/>
      <c r="Z71" s="85">
        <v>3.8317091446611395</v>
      </c>
      <c r="AA71" s="85">
        <v>6.1762237311420103</v>
      </c>
      <c r="AB71" s="85"/>
      <c r="AC71" s="85">
        <v>1.3958615013709661</v>
      </c>
      <c r="AD71" s="85">
        <v>2.0006024912412119</v>
      </c>
      <c r="AE71" s="85">
        <v>1.9323282369682515</v>
      </c>
    </row>
    <row r="72" spans="1:69">
      <c r="A72" s="8" t="s">
        <v>185</v>
      </c>
      <c r="B72" s="9">
        <v>8.5949101089708227E-2</v>
      </c>
      <c r="C72" s="9">
        <v>0.11682305384492293</v>
      </c>
      <c r="D72" s="9"/>
      <c r="E72" s="9">
        <v>0.15176781191803257</v>
      </c>
      <c r="F72" s="9">
        <v>0.13003791243160343</v>
      </c>
      <c r="G72" s="9"/>
      <c r="H72" s="9">
        <v>0.15444223017248443</v>
      </c>
      <c r="I72" s="9">
        <v>0.14458638687712219</v>
      </c>
      <c r="J72" s="9"/>
      <c r="K72" s="9">
        <v>0.17456657678518742</v>
      </c>
      <c r="L72" s="9">
        <v>0.27959389009951868</v>
      </c>
      <c r="M72" s="9"/>
      <c r="N72" s="9">
        <v>0.14607685722263616</v>
      </c>
      <c r="O72" s="9">
        <v>0.24443780909214846</v>
      </c>
      <c r="P72" s="9">
        <v>0.15499668223643953</v>
      </c>
      <c r="Q72" s="9">
        <v>0.37155573316419854</v>
      </c>
      <c r="R72" s="9"/>
      <c r="S72" s="9">
        <v>6.3283352165456885E-2</v>
      </c>
      <c r="T72" s="9">
        <v>0.19134163053342998</v>
      </c>
      <c r="U72" s="85"/>
      <c r="V72" s="85">
        <v>0.2302528156579646</v>
      </c>
      <c r="W72" s="85"/>
      <c r="X72" s="85">
        <v>0.22315227481222233</v>
      </c>
      <c r="Y72" s="85"/>
      <c r="Z72" s="85">
        <v>6.5198640541918387E-2</v>
      </c>
      <c r="AA72" s="85">
        <v>0.10130883373897173</v>
      </c>
      <c r="AB72" s="85"/>
      <c r="AC72" s="85">
        <v>0.14309832939756933</v>
      </c>
      <c r="AD72" s="85">
        <v>0.17876843063434505</v>
      </c>
      <c r="AE72" s="85">
        <v>0.12059863523652702</v>
      </c>
    </row>
    <row r="73" spans="1:69" ht="15" customHeight="1">
      <c r="A73" s="8" t="s">
        <v>198</v>
      </c>
      <c r="B73" s="9">
        <v>8.5822490047881464E-2</v>
      </c>
      <c r="C73" s="9">
        <v>0.1114615911806684</v>
      </c>
      <c r="D73" s="9"/>
      <c r="E73" s="9">
        <v>2.9442798705056315E-2</v>
      </c>
      <c r="F73" s="9">
        <v>4.331347936166751E-2</v>
      </c>
      <c r="G73" s="9"/>
      <c r="H73" s="9">
        <v>0.11958171812446897</v>
      </c>
      <c r="I73" s="9">
        <v>0.15788342668897584</v>
      </c>
      <c r="J73" s="9"/>
      <c r="K73" s="9">
        <v>0.2016374507234838</v>
      </c>
      <c r="L73" s="9">
        <v>0.54562158031623553</v>
      </c>
      <c r="M73" s="9"/>
      <c r="N73" s="9">
        <v>0.22579177699837411</v>
      </c>
      <c r="O73" s="9">
        <v>0.12947258670030234</v>
      </c>
      <c r="P73" s="9">
        <v>0.14302311157066958</v>
      </c>
      <c r="Q73" s="9">
        <v>0.20850192458009995</v>
      </c>
      <c r="R73" s="9"/>
      <c r="S73" s="9">
        <v>5.6984293742186942E-2</v>
      </c>
      <c r="T73" s="9">
        <v>0.1501187027855915</v>
      </c>
      <c r="U73" s="85"/>
      <c r="V73" s="85">
        <v>0.48056686442393576</v>
      </c>
      <c r="W73" s="85"/>
      <c r="X73" s="85">
        <v>0.43344767935739686</v>
      </c>
      <c r="Y73" s="85"/>
      <c r="Z73" s="85">
        <v>0.23352004932806003</v>
      </c>
      <c r="AA73" s="85">
        <v>0.10294798853940282</v>
      </c>
      <c r="AB73" s="85"/>
      <c r="AC73" s="85">
        <v>0.79998538417558485</v>
      </c>
      <c r="AD73" s="85">
        <v>0.48789490806787872</v>
      </c>
      <c r="AE73" s="85">
        <v>0.48441020322078876</v>
      </c>
    </row>
    <row r="74" spans="1:69" ht="15" customHeight="1">
      <c r="A74" s="8" t="s">
        <v>197</v>
      </c>
      <c r="B74" s="85">
        <v>3.9364676836261145E-2</v>
      </c>
      <c r="C74" s="85">
        <v>4.8302282796328526E-2</v>
      </c>
      <c r="D74" s="85"/>
      <c r="E74" s="85">
        <v>2.8475750322288999E-2</v>
      </c>
      <c r="F74" s="85">
        <v>1.2599776331931807E-2</v>
      </c>
      <c r="G74" s="85"/>
      <c r="H74" s="85">
        <v>3.4237202055113852E-2</v>
      </c>
      <c r="I74" s="85">
        <v>3.6280443898169042E-2</v>
      </c>
      <c r="J74" s="85"/>
      <c r="K74" s="85">
        <v>3.8635658161489513E-2</v>
      </c>
      <c r="L74" s="85">
        <v>6.896062791748199E-2</v>
      </c>
      <c r="M74" s="85"/>
      <c r="N74" s="85">
        <v>3.6100135916405221E-2</v>
      </c>
      <c r="O74" s="85">
        <v>3.5413510409282582E-2</v>
      </c>
      <c r="P74" s="85">
        <v>4.4203867790789046E-2</v>
      </c>
      <c r="Q74" s="85">
        <v>3.2480278848957572E-2</v>
      </c>
      <c r="R74" s="9"/>
      <c r="S74" s="85">
        <v>4.3301970545192581E-2</v>
      </c>
      <c r="T74" s="85">
        <v>3.6940984280930532E-2</v>
      </c>
      <c r="U74" s="85"/>
      <c r="V74" s="85">
        <v>0.10259374319444606</v>
      </c>
      <c r="W74" s="9"/>
      <c r="X74" s="85">
        <v>2.188546434718305E-2</v>
      </c>
      <c r="Y74" s="9"/>
      <c r="Z74" s="85">
        <v>3.6388551176357371E-2</v>
      </c>
      <c r="AA74" s="85">
        <v>3.7963636486516128E-2</v>
      </c>
      <c r="AB74" s="9"/>
      <c r="AC74" s="85">
        <v>1.2560282847830409E-2</v>
      </c>
      <c r="AD74" s="85">
        <v>2.0803608868524594E-2</v>
      </c>
      <c r="AE74" s="85">
        <v>3.4782135278125341E-2</v>
      </c>
    </row>
    <row r="75" spans="1:69">
      <c r="A75" s="8" t="s">
        <v>186</v>
      </c>
      <c r="B75" s="9">
        <v>4.9146705518119484E-2</v>
      </c>
      <c r="C75" s="9">
        <v>0.18006968572988033</v>
      </c>
      <c r="D75" s="9"/>
      <c r="E75" s="9">
        <v>0.12311960761780634</v>
      </c>
      <c r="F75" s="9">
        <v>5.5151245008442082E-2</v>
      </c>
      <c r="G75" s="9"/>
      <c r="H75" s="9">
        <v>8.2986649719097888E-2</v>
      </c>
      <c r="I75" s="9">
        <v>0.14854093997519252</v>
      </c>
      <c r="J75" s="9"/>
      <c r="K75" s="9">
        <v>9.973524514256904E-2</v>
      </c>
      <c r="L75" s="9">
        <v>0.51559406160464805</v>
      </c>
      <c r="M75" s="9"/>
      <c r="N75" s="9">
        <v>8.3334515992117927E-2</v>
      </c>
      <c r="O75" s="9">
        <v>0.12903357813264762</v>
      </c>
      <c r="P75" s="9">
        <v>0.29294525615158135</v>
      </c>
      <c r="Q75" s="9">
        <v>0.2851183671073812</v>
      </c>
      <c r="R75" s="9"/>
      <c r="S75" s="9">
        <v>0.54264171754538704</v>
      </c>
      <c r="T75" s="9">
        <v>0.14499529076158785</v>
      </c>
      <c r="U75" s="85"/>
      <c r="V75" s="85">
        <v>0.60487624497137049</v>
      </c>
      <c r="W75" s="85"/>
      <c r="X75" s="85">
        <v>0.53345435383088502</v>
      </c>
      <c r="Y75" s="85"/>
      <c r="Z75" s="85">
        <v>0.34500701923360311</v>
      </c>
      <c r="AA75" s="85">
        <v>0.20460479039209584</v>
      </c>
      <c r="AB75" s="85"/>
      <c r="AC75" s="85">
        <v>0.91925866898979414</v>
      </c>
      <c r="AD75" s="85">
        <v>1.2279173079775427</v>
      </c>
      <c r="AE75" s="85">
        <v>0.62925955672879341</v>
      </c>
    </row>
    <row r="76" spans="1:69">
      <c r="A76" s="8" t="s">
        <v>256</v>
      </c>
      <c r="B76" s="9">
        <v>0.18891303117109307</v>
      </c>
      <c r="C76" s="9">
        <v>0.26486597347434104</v>
      </c>
      <c r="D76" s="9"/>
      <c r="E76" s="9">
        <v>0.35705794250987388</v>
      </c>
      <c r="F76" s="9">
        <v>0.2376631012407196</v>
      </c>
      <c r="G76" s="9"/>
      <c r="H76" s="9">
        <v>0.27767250130973054</v>
      </c>
      <c r="I76" s="9">
        <v>0.43711374756179233</v>
      </c>
      <c r="J76" s="9"/>
      <c r="K76" s="9">
        <v>0.43161890660313046</v>
      </c>
      <c r="L76" s="9">
        <v>0.62810128644399299</v>
      </c>
      <c r="M76" s="9"/>
      <c r="N76" s="9">
        <v>0.47874994945258759</v>
      </c>
      <c r="O76" s="9">
        <v>0.41389694411449729</v>
      </c>
      <c r="P76" s="9">
        <v>0.51822298621807517</v>
      </c>
      <c r="Q76" s="9">
        <v>0.53568530337040787</v>
      </c>
      <c r="R76" s="9"/>
      <c r="S76" s="9">
        <v>7.6204376343611546E-3</v>
      </c>
      <c r="T76" s="9">
        <v>0.35561160878413733</v>
      </c>
      <c r="U76" s="85"/>
      <c r="V76" s="85">
        <v>0.3796747363885456</v>
      </c>
      <c r="W76" s="85"/>
      <c r="X76" s="85">
        <v>0.86179394712024004</v>
      </c>
      <c r="Y76" s="85"/>
      <c r="Z76" s="85">
        <v>0.37801335787156681</v>
      </c>
      <c r="AA76" s="85">
        <v>0.35763058885846533</v>
      </c>
      <c r="AB76" s="85"/>
      <c r="AC76" s="85">
        <v>0.77816272822599808</v>
      </c>
      <c r="AD76" s="85">
        <v>1.1496424033833117</v>
      </c>
      <c r="AE76" s="85">
        <v>0.70940184424813024</v>
      </c>
    </row>
    <row r="77" spans="1:69">
      <c r="A77" s="8" t="s">
        <v>187</v>
      </c>
      <c r="B77" s="9">
        <v>0.55824318249438565</v>
      </c>
      <c r="C77" s="9">
        <v>0.61011092621849183</v>
      </c>
      <c r="D77" s="9"/>
      <c r="E77" s="9">
        <v>0.54789293471217482</v>
      </c>
      <c r="F77" s="9">
        <v>0.22905604832152968</v>
      </c>
      <c r="G77" s="9"/>
      <c r="H77" s="9">
        <v>0.8864453152420948</v>
      </c>
      <c r="I77" s="9">
        <v>1.1909249124703098</v>
      </c>
      <c r="J77" s="9"/>
      <c r="K77" s="9">
        <v>2.4985279779085254</v>
      </c>
      <c r="L77" s="9">
        <v>13.23</v>
      </c>
      <c r="M77" s="9"/>
      <c r="N77" s="9">
        <v>1.0304230397697485</v>
      </c>
      <c r="O77" s="9">
        <v>1.3544285587505291</v>
      </c>
      <c r="P77" s="9">
        <v>1.2619023614626721</v>
      </c>
      <c r="Q77" s="9">
        <v>1.1376805306911961</v>
      </c>
      <c r="R77" s="9"/>
      <c r="S77" s="9">
        <v>1.2309998288550155</v>
      </c>
      <c r="T77" s="9">
        <v>0.74180082881195586</v>
      </c>
      <c r="U77" s="85"/>
      <c r="V77" s="85">
        <v>4.605428243416708</v>
      </c>
      <c r="W77" s="85"/>
      <c r="X77" s="85">
        <v>4.5720792141820645</v>
      </c>
      <c r="Y77" s="85"/>
      <c r="Z77" s="85">
        <v>0.4577222489558303</v>
      </c>
      <c r="AA77" s="85">
        <v>1.7164659175482295</v>
      </c>
      <c r="AB77" s="85"/>
      <c r="AC77" s="85">
        <v>3.8095231013104303</v>
      </c>
      <c r="AD77" s="85">
        <v>9.6897832950643075</v>
      </c>
      <c r="AE77" s="85">
        <v>5.4644326415522331</v>
      </c>
    </row>
    <row r="78" spans="1:69">
      <c r="A78" s="8"/>
      <c r="B78" s="8"/>
      <c r="C78" s="8"/>
      <c r="D78" s="8"/>
      <c r="F78" s="8"/>
      <c r="G78" s="8"/>
      <c r="H78" s="8"/>
      <c r="I78" s="8"/>
      <c r="J78" s="8"/>
      <c r="K78" s="8"/>
      <c r="L78" s="8"/>
      <c r="M78" s="8"/>
      <c r="N78" s="8"/>
      <c r="O78" s="8"/>
      <c r="P78" s="8"/>
      <c r="Q78" s="8"/>
      <c r="R78" s="8"/>
      <c r="S78" s="8"/>
      <c r="T78" s="8"/>
    </row>
    <row r="79" spans="1:69" ht="18">
      <c r="A79" s="16" t="s">
        <v>486</v>
      </c>
      <c r="B79" s="8"/>
      <c r="C79" s="8"/>
      <c r="D79" s="8"/>
      <c r="E79" s="8"/>
      <c r="F79" s="8"/>
      <c r="G79" s="8"/>
      <c r="H79" s="8"/>
      <c r="I79" s="8"/>
      <c r="J79" s="8"/>
      <c r="K79" s="8"/>
      <c r="L79" s="8"/>
      <c r="M79" s="8"/>
      <c r="N79" s="8"/>
      <c r="O79" s="8"/>
      <c r="P79" s="8"/>
      <c r="Q79" s="8"/>
      <c r="R79" s="8"/>
      <c r="S79" s="8"/>
      <c r="T79" s="8"/>
    </row>
    <row r="80" spans="1:69" ht="18">
      <c r="A80" s="16" t="s">
        <v>487</v>
      </c>
      <c r="B80" s="8"/>
      <c r="C80" s="8"/>
      <c r="D80" s="8"/>
      <c r="E80" s="8"/>
      <c r="F80" s="8"/>
      <c r="G80" s="8"/>
      <c r="H80" s="8"/>
      <c r="I80" s="8"/>
      <c r="J80" s="8"/>
      <c r="K80" s="8"/>
      <c r="L80" s="8"/>
      <c r="M80" s="8"/>
      <c r="N80" s="8"/>
      <c r="O80" s="8"/>
      <c r="P80" s="8"/>
      <c r="Q80" s="8"/>
      <c r="R80" s="8"/>
      <c r="S80" s="8"/>
      <c r="T80" s="8"/>
      <c r="AG80" s="8"/>
      <c r="AH80" s="53"/>
      <c r="AI80" s="53"/>
      <c r="AJ80" s="53"/>
      <c r="AK80" s="53"/>
      <c r="AL80" s="53"/>
      <c r="AM80" s="53"/>
      <c r="AN80" s="53"/>
      <c r="AO80" s="11"/>
      <c r="AP80" s="11"/>
      <c r="AQ80" s="11"/>
      <c r="AR80" s="11"/>
      <c r="AS80" s="11"/>
      <c r="AT80" s="11"/>
      <c r="AU80" s="11"/>
      <c r="AV80" s="11"/>
      <c r="AW80" s="11"/>
      <c r="AX80" s="11"/>
      <c r="AY80" s="11"/>
      <c r="AZ80" s="11"/>
      <c r="BA80" s="11"/>
      <c r="BB80" s="11"/>
      <c r="BC80" s="11"/>
      <c r="BD80" s="11"/>
      <c r="BE80" s="11"/>
      <c r="BF80" s="134"/>
      <c r="BG80" s="134"/>
      <c r="BH80" s="11"/>
      <c r="BI80" s="11"/>
      <c r="BJ80" s="11"/>
      <c r="BK80" s="11"/>
      <c r="BL80" s="8"/>
      <c r="BM80" s="8"/>
      <c r="BN80" s="8"/>
      <c r="BO80" s="8"/>
      <c r="BP80" s="8"/>
      <c r="BQ80" s="8"/>
    </row>
    <row r="81" spans="1:69" ht="18">
      <c r="A81" s="38" t="s">
        <v>488</v>
      </c>
      <c r="B81" s="8"/>
      <c r="C81" s="8"/>
      <c r="D81" s="8"/>
      <c r="E81" s="8"/>
      <c r="F81" s="8"/>
      <c r="G81" s="8"/>
      <c r="H81" s="8"/>
      <c r="I81" s="8"/>
      <c r="J81" s="8"/>
      <c r="K81" s="8"/>
      <c r="L81" s="8"/>
      <c r="M81" s="8"/>
      <c r="N81" s="8"/>
      <c r="O81" s="8"/>
      <c r="P81" s="8"/>
      <c r="Q81" s="8"/>
      <c r="R81" s="8"/>
      <c r="S81" s="8"/>
      <c r="T81" s="8"/>
      <c r="AG81" s="8"/>
      <c r="AH81" s="53"/>
      <c r="AI81" s="53"/>
      <c r="AJ81" s="53"/>
      <c r="AK81" s="53"/>
      <c r="AL81" s="53"/>
      <c r="AM81" s="53"/>
      <c r="AN81" s="53"/>
      <c r="AO81" s="11"/>
      <c r="AP81" s="11"/>
      <c r="AQ81" s="11"/>
      <c r="AR81" s="11"/>
      <c r="AS81" s="11"/>
      <c r="AT81" s="11"/>
      <c r="AU81" s="11"/>
      <c r="AV81" s="11"/>
      <c r="AW81" s="11"/>
      <c r="AX81" s="11"/>
      <c r="AY81" s="11"/>
      <c r="AZ81" s="11"/>
      <c r="BA81" s="11"/>
      <c r="BB81" s="11"/>
      <c r="BC81" s="11"/>
      <c r="BD81" s="11"/>
      <c r="BE81" s="11"/>
      <c r="BF81" s="134"/>
      <c r="BG81" s="134"/>
      <c r="BH81" s="11"/>
      <c r="BI81" s="11"/>
      <c r="BJ81" s="11"/>
      <c r="BK81" s="11"/>
      <c r="BL81" s="8"/>
      <c r="BM81" s="8"/>
      <c r="BN81" s="8"/>
      <c r="BO81" s="8"/>
      <c r="BP81" s="8"/>
      <c r="BQ81" s="8"/>
    </row>
    <row r="82" spans="1:69" ht="18">
      <c r="A82" s="38" t="s">
        <v>489</v>
      </c>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row>
    <row r="83" spans="1:69">
      <c r="A83" s="106" t="s">
        <v>391</v>
      </c>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row>
    <row r="84" spans="1:69">
      <c r="V84" s="135"/>
      <c r="AG84" s="136"/>
      <c r="AH84" s="8"/>
      <c r="AI84" s="8"/>
      <c r="AJ84" s="8"/>
      <c r="AL84" s="8"/>
      <c r="AN84" s="8"/>
      <c r="AO84" s="8"/>
      <c r="AQ84" s="8"/>
      <c r="AR84" s="8"/>
      <c r="AT84" s="8"/>
      <c r="AU84" s="8"/>
      <c r="AV84" s="8"/>
      <c r="AW84" s="8"/>
      <c r="AX84" s="8"/>
      <c r="AY84" s="8"/>
      <c r="AZ84" s="8"/>
      <c r="BA84" s="8"/>
      <c r="BB84" s="8"/>
      <c r="BC84" s="8"/>
      <c r="BD84" s="8"/>
      <c r="BE84" s="8"/>
      <c r="BF84" s="8"/>
      <c r="BG84" s="8"/>
      <c r="BH84" s="8"/>
      <c r="BI84" s="8"/>
      <c r="BJ84" s="8"/>
      <c r="BK84" s="8"/>
      <c r="BL84" s="8"/>
      <c r="BM84" s="8"/>
      <c r="BN84" s="8"/>
      <c r="BO84" s="8"/>
      <c r="BP84" s="8"/>
      <c r="BQ84" s="8"/>
    </row>
    <row r="85" spans="1:69">
      <c r="B85" s="137"/>
      <c r="C85" s="137"/>
      <c r="E85" s="137"/>
      <c r="F85" s="137"/>
      <c r="H85" s="138"/>
      <c r="I85" s="138"/>
      <c r="K85" s="138"/>
      <c r="L85" s="138"/>
      <c r="V85" s="138"/>
      <c r="X85" s="8"/>
      <c r="Z85" s="8"/>
      <c r="AA85" s="8"/>
      <c r="AC85" s="8"/>
      <c r="AD85" s="8"/>
      <c r="AE85" s="8"/>
      <c r="AG85" s="139"/>
      <c r="AH85" s="56"/>
      <c r="AI85" s="56"/>
      <c r="AJ85" s="56"/>
      <c r="AL85" s="56"/>
      <c r="AN85" s="56"/>
      <c r="AO85" s="56"/>
      <c r="AQ85" s="56"/>
      <c r="AR85" s="56"/>
      <c r="AT85" s="56"/>
      <c r="AU85" s="56"/>
      <c r="AV85" s="56"/>
      <c r="AW85" s="56"/>
      <c r="AX85" s="8"/>
      <c r="AY85" s="56"/>
      <c r="AZ85" s="56"/>
      <c r="BA85" s="56"/>
      <c r="BB85" s="56"/>
      <c r="BC85" s="8"/>
      <c r="BD85" s="56"/>
      <c r="BE85" s="8"/>
      <c r="BF85" s="56"/>
      <c r="BG85" s="56"/>
      <c r="BH85" s="8"/>
      <c r="BI85" s="56"/>
      <c r="BJ85" s="56"/>
      <c r="BK85" s="56"/>
      <c r="BL85" s="8"/>
      <c r="BM85" s="8"/>
      <c r="BN85" s="8"/>
      <c r="BO85" s="8"/>
      <c r="BP85" s="8"/>
      <c r="BQ85" s="8"/>
    </row>
    <row r="86" spans="1:69">
      <c r="A86" s="53"/>
      <c r="H86" s="140"/>
      <c r="I86" s="135"/>
      <c r="N86" s="8"/>
      <c r="P86" s="141"/>
      <c r="Q86" s="141"/>
      <c r="AG86" s="8"/>
      <c r="AH86" s="8"/>
      <c r="AI86" s="8"/>
      <c r="AJ86" s="8"/>
      <c r="AL86" s="8"/>
      <c r="AN86" s="8"/>
      <c r="AO86" s="8"/>
      <c r="AQ86" s="8"/>
      <c r="AR86" s="8"/>
      <c r="AT86" s="8"/>
      <c r="AU86" s="8"/>
      <c r="AV86" s="8"/>
      <c r="AW86" s="8"/>
      <c r="AX86" s="8"/>
      <c r="AY86" s="8"/>
      <c r="AZ86" s="8"/>
      <c r="BA86" s="8"/>
      <c r="BB86" s="8"/>
      <c r="BC86" s="8"/>
      <c r="BD86" s="8"/>
      <c r="BE86" s="8"/>
      <c r="BF86" s="8"/>
      <c r="BG86" s="8"/>
      <c r="BH86" s="8"/>
      <c r="BI86" s="8"/>
      <c r="BJ86" s="8"/>
      <c r="BK86" s="8"/>
      <c r="BL86" s="8"/>
      <c r="BM86" s="8"/>
      <c r="BN86" s="8"/>
      <c r="BO86" s="8"/>
      <c r="BP86" s="8"/>
      <c r="BQ86" s="8"/>
    </row>
    <row r="87" spans="1:69">
      <c r="A87" s="140"/>
      <c r="B87" s="142"/>
      <c r="C87" s="142"/>
      <c r="N87" s="8"/>
      <c r="P87" s="141"/>
      <c r="Q87" s="141"/>
      <c r="AG87" s="86"/>
      <c r="AH87" s="8"/>
      <c r="AI87" s="8"/>
      <c r="AJ87" s="8"/>
      <c r="AL87" s="8"/>
      <c r="AN87" s="8"/>
      <c r="AO87" s="8"/>
      <c r="AQ87" s="8"/>
      <c r="AR87" s="8"/>
      <c r="AT87" s="8"/>
      <c r="AU87" s="8"/>
      <c r="AV87" s="8"/>
      <c r="AW87" s="8"/>
      <c r="AX87" s="8"/>
      <c r="AY87" s="8"/>
      <c r="AZ87" s="8"/>
      <c r="BA87" s="8"/>
      <c r="BB87" s="8"/>
      <c r="BC87" s="8"/>
      <c r="BD87" s="8"/>
      <c r="BE87" s="8"/>
      <c r="BF87" s="8"/>
      <c r="BG87" s="8"/>
      <c r="BH87" s="8"/>
      <c r="BI87" s="8"/>
      <c r="BJ87" s="8"/>
      <c r="BK87" s="8"/>
      <c r="BL87" s="8"/>
      <c r="BM87" s="8"/>
      <c r="BN87" s="8"/>
      <c r="BO87" s="8"/>
      <c r="BP87" s="8"/>
      <c r="BQ87" s="8"/>
    </row>
    <row r="88" spans="1:69">
      <c r="A88" s="140"/>
      <c r="B88" s="142"/>
      <c r="C88" s="142"/>
      <c r="N88" s="8"/>
      <c r="P88" s="141"/>
      <c r="Q88" s="141"/>
      <c r="AG88" s="103"/>
      <c r="AH88" s="103"/>
      <c r="AI88" s="103"/>
      <c r="AJ88" s="103"/>
      <c r="AL88" s="103"/>
      <c r="AN88" s="103"/>
      <c r="AO88" s="103"/>
      <c r="AQ88" s="103"/>
      <c r="AR88" s="103"/>
      <c r="AT88" s="103"/>
      <c r="AU88" s="103"/>
      <c r="AV88" s="103"/>
      <c r="AW88" s="103"/>
      <c r="AX88" s="8"/>
      <c r="AY88" s="103"/>
      <c r="AZ88" s="65"/>
      <c r="BA88" s="65"/>
      <c r="BB88" s="65"/>
      <c r="BC88" s="8"/>
      <c r="BD88" s="65"/>
      <c r="BE88" s="8"/>
      <c r="BF88" s="103"/>
      <c r="BG88" s="65"/>
      <c r="BH88" s="8"/>
      <c r="BI88" s="103"/>
      <c r="BJ88" s="65"/>
      <c r="BK88" s="65"/>
      <c r="BL88" s="8"/>
      <c r="BM88" s="8"/>
      <c r="BN88" s="8"/>
      <c r="BO88" s="8"/>
      <c r="BP88" s="8"/>
      <c r="BQ88" s="8"/>
    </row>
    <row r="89" spans="1:69">
      <c r="A89" s="135"/>
      <c r="B89" s="142"/>
      <c r="C89" s="142"/>
      <c r="P89" s="141"/>
      <c r="Q89" s="141"/>
      <c r="AG89" s="8"/>
      <c r="AH89" s="8"/>
      <c r="AI89" s="8"/>
      <c r="AK89" s="8"/>
      <c r="AM89" s="8"/>
      <c r="AN89" s="8"/>
      <c r="AO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row>
    <row r="90" spans="1:69">
      <c r="A90" s="140"/>
      <c r="B90" s="142"/>
      <c r="C90" s="142"/>
      <c r="P90" s="141"/>
      <c r="Q90" s="141"/>
      <c r="AG90" s="8"/>
      <c r="AH90" s="8"/>
      <c r="AI90" s="8"/>
      <c r="AJ90" s="8"/>
      <c r="AK90" s="8"/>
      <c r="AL90" s="8"/>
      <c r="AM90" s="8"/>
      <c r="AN90" s="8"/>
      <c r="AO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row>
    <row r="91" spans="1:69">
      <c r="A91" s="135"/>
      <c r="B91" s="143"/>
      <c r="C91" s="142"/>
      <c r="E91" s="85"/>
      <c r="P91" s="141"/>
      <c r="Q91" s="141"/>
      <c r="AE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row>
    <row r="92" spans="1:69">
      <c r="A92" s="140"/>
      <c r="B92" s="143"/>
      <c r="C92" s="142"/>
      <c r="E92" s="85"/>
      <c r="AG92" s="8"/>
    </row>
    <row r="93" spans="1:69">
      <c r="A93" s="140"/>
      <c r="B93" s="143"/>
      <c r="C93" s="142"/>
      <c r="AE93" s="8"/>
      <c r="AG93" s="8"/>
    </row>
    <row r="94" spans="1:69">
      <c r="A94" s="135"/>
      <c r="B94" s="143"/>
      <c r="C94" s="142"/>
      <c r="N94" s="138"/>
      <c r="AE94" s="8"/>
      <c r="AG94" s="8"/>
    </row>
    <row r="95" spans="1:69">
      <c r="A95" s="135"/>
      <c r="B95" s="143"/>
      <c r="C95" s="142"/>
      <c r="N95" s="138"/>
      <c r="AE95" s="8"/>
      <c r="AG95" s="8"/>
    </row>
    <row r="96" spans="1:69">
      <c r="A96" s="135"/>
      <c r="B96" s="143"/>
      <c r="C96" s="142"/>
      <c r="N96" s="138"/>
      <c r="AE96" s="8"/>
    </row>
    <row r="97" spans="1:14">
      <c r="A97" s="135"/>
      <c r="B97" s="143"/>
      <c r="C97" s="142"/>
      <c r="N97" s="8"/>
    </row>
    <row r="98" spans="1:14">
      <c r="A98" s="135"/>
      <c r="B98" s="143"/>
      <c r="C98" s="142"/>
      <c r="N98" s="8"/>
    </row>
    <row r="99" spans="1:14">
      <c r="A99" s="135"/>
      <c r="B99" s="143"/>
      <c r="C99" s="142"/>
      <c r="N99" s="8"/>
    </row>
    <row r="100" spans="1:14">
      <c r="A100" s="135"/>
      <c r="B100" s="143"/>
      <c r="C100" s="142"/>
      <c r="N100" s="8"/>
    </row>
    <row r="101" spans="1:14">
      <c r="A101" s="135"/>
      <c r="B101" s="142"/>
      <c r="C101" s="142"/>
      <c r="N101" s="8"/>
    </row>
    <row r="102" spans="1:14">
      <c r="A102" s="8"/>
      <c r="B102" s="141"/>
      <c r="C102" s="141"/>
      <c r="N102" s="8"/>
    </row>
    <row r="103" spans="1:14">
      <c r="N103" s="8"/>
    </row>
    <row r="109" spans="1:14">
      <c r="B109" s="141"/>
      <c r="C109" s="141"/>
    </row>
  </sheetData>
  <mergeCells count="9">
    <mergeCell ref="A1:AE1"/>
    <mergeCell ref="B4:C4"/>
    <mergeCell ref="E4:F4"/>
    <mergeCell ref="B3:V3"/>
    <mergeCell ref="B2:AE2"/>
    <mergeCell ref="AC4:AE4"/>
    <mergeCell ref="Z4:AA4"/>
    <mergeCell ref="X3:AE3"/>
    <mergeCell ref="H4:I4"/>
  </mergeCells>
  <conditionalFormatting sqref="N88">
    <cfRule type="cellIs" dxfId="6" priority="10" operator="lessThan">
      <formula>0</formula>
    </cfRule>
  </conditionalFormatting>
  <conditionalFormatting sqref="N94:N96">
    <cfRule type="cellIs" dxfId="5" priority="8" operator="lessThan">
      <formula>0</formula>
    </cfRule>
  </conditionalFormatting>
  <conditionalFormatting sqref="T74:V74 X74 AA74 AD74:AE74">
    <cfRule type="cellIs" dxfId="4" priority="1" operator="lessThan">
      <formula>0</formula>
    </cfRule>
  </conditionalFormatting>
  <conditionalFormatting sqref="V85">
    <cfRule type="cellIs" dxfId="3" priority="14" operator="lessThan">
      <formula>0</formula>
    </cfRule>
  </conditionalFormatting>
  <conditionalFormatting sqref="AU84">
    <cfRule type="cellIs" dxfId="2" priority="6" operator="lessThan">
      <formula>0</formula>
    </cfRule>
  </conditionalFormatting>
  <conditionalFormatting sqref="AU87">
    <cfRule type="cellIs" dxfId="1" priority="4" operator="lessThan">
      <formula>0</formula>
    </cfRule>
  </conditionalFormatting>
  <conditionalFormatting sqref="AY84:BB84 AY87:BB87 AZ88:BB88 BD88 BG88 BJ88:BK88">
    <cfRule type="cellIs" dxfId="0" priority="3"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77D66-A5FC-3D47-AD27-0982BEE47404}">
  <dimension ref="A1:AJ61"/>
  <sheetViews>
    <sheetView zoomScaleNormal="100" workbookViewId="0">
      <selection activeCell="O17" sqref="O17"/>
    </sheetView>
  </sheetViews>
  <sheetFormatPr baseColWidth="10" defaultRowHeight="16"/>
  <cols>
    <col min="1" max="6" width="10.83203125" style="46"/>
    <col min="7" max="7" width="1.83203125" style="46" customWidth="1"/>
    <col min="8" max="8" width="10.83203125" style="46"/>
    <col min="9" max="9" width="10.5" style="46" bestFit="1" customWidth="1"/>
    <col min="10" max="10" width="11.6640625" style="46" bestFit="1" customWidth="1"/>
    <col min="11" max="11" width="1.83203125" style="46" customWidth="1"/>
    <col min="12" max="12" width="19.5" style="46" bestFit="1" customWidth="1"/>
    <col min="13" max="13" width="1.83203125" style="46" customWidth="1"/>
    <col min="14" max="14" width="14.33203125" style="46" bestFit="1" customWidth="1"/>
    <col min="15" max="16384" width="10.83203125" style="46"/>
  </cols>
  <sheetData>
    <row r="1" spans="1:36" ht="17" thickBot="1">
      <c r="A1" s="193" t="s">
        <v>541</v>
      </c>
      <c r="B1" s="194"/>
      <c r="C1" s="194"/>
      <c r="D1" s="194"/>
      <c r="E1" s="194"/>
      <c r="F1" s="194"/>
      <c r="G1" s="194"/>
      <c r="H1" s="194"/>
      <c r="I1" s="194"/>
      <c r="J1" s="194"/>
      <c r="K1" s="194"/>
      <c r="L1" s="194"/>
      <c r="M1" s="194"/>
      <c r="N1" s="194"/>
      <c r="O1" s="11"/>
      <c r="P1" s="11"/>
      <c r="Q1" s="11"/>
      <c r="R1" s="11"/>
      <c r="S1" s="11"/>
      <c r="T1" s="11"/>
      <c r="U1" s="11"/>
      <c r="V1" s="11"/>
      <c r="W1" s="11"/>
      <c r="X1" s="11"/>
      <c r="Y1" s="11"/>
      <c r="Z1" s="11"/>
      <c r="AA1" s="11"/>
      <c r="AB1" s="11"/>
      <c r="AC1" s="11"/>
      <c r="AD1" s="11"/>
      <c r="AE1" s="11"/>
      <c r="AF1" s="11"/>
      <c r="AG1" s="11"/>
      <c r="AH1" s="11"/>
    </row>
    <row r="2" spans="1:36">
      <c r="A2" s="147"/>
      <c r="B2" s="186" t="s">
        <v>96</v>
      </c>
      <c r="C2" s="186"/>
      <c r="D2" s="186"/>
      <c r="E2" s="186"/>
      <c r="F2" s="186"/>
      <c r="G2" s="186"/>
      <c r="H2" s="186"/>
      <c r="I2" s="186"/>
      <c r="J2" s="186"/>
      <c r="K2" s="186"/>
      <c r="L2" s="186"/>
      <c r="M2" s="186"/>
      <c r="N2" s="186"/>
      <c r="O2" s="11"/>
      <c r="P2" s="11"/>
      <c r="Q2" s="11"/>
      <c r="R2" s="11"/>
      <c r="S2" s="11"/>
      <c r="T2" s="11"/>
      <c r="U2" s="11"/>
      <c r="V2" s="11"/>
      <c r="W2" s="11"/>
      <c r="X2" s="11"/>
      <c r="Y2" s="11"/>
      <c r="Z2" s="11"/>
      <c r="AA2" s="11"/>
      <c r="AB2" s="11"/>
      <c r="AC2" s="11"/>
      <c r="AD2" s="11"/>
      <c r="AE2" s="11"/>
      <c r="AF2" s="11"/>
      <c r="AG2" s="11"/>
      <c r="AH2" s="11"/>
      <c r="AI2" s="11"/>
      <c r="AJ2" s="11"/>
    </row>
    <row r="3" spans="1:36" s="106" customFormat="1">
      <c r="B3" s="185" t="s">
        <v>0</v>
      </c>
      <c r="C3" s="185"/>
      <c r="D3" s="185"/>
      <c r="E3" s="185"/>
      <c r="F3" s="185"/>
      <c r="G3" s="185"/>
      <c r="H3" s="185"/>
      <c r="I3" s="185"/>
      <c r="J3" s="185"/>
      <c r="K3" s="69"/>
      <c r="L3" s="69" t="s">
        <v>5</v>
      </c>
      <c r="M3" s="69"/>
      <c r="N3" s="69"/>
      <c r="O3" s="13"/>
      <c r="P3" s="13"/>
      <c r="Q3" s="13"/>
      <c r="R3" s="13"/>
      <c r="S3" s="13"/>
      <c r="T3" s="13"/>
      <c r="U3" s="13"/>
      <c r="V3" s="13"/>
      <c r="W3" s="13"/>
      <c r="X3" s="13"/>
      <c r="Y3" s="13"/>
      <c r="Z3" s="13"/>
      <c r="AA3" s="13"/>
      <c r="AB3" s="13"/>
      <c r="AC3" s="13"/>
      <c r="AD3" s="13"/>
      <c r="AE3" s="13"/>
      <c r="AF3" s="13"/>
      <c r="AG3" s="13"/>
      <c r="AH3" s="13"/>
      <c r="AI3" s="13"/>
      <c r="AJ3" s="13"/>
    </row>
    <row r="4" spans="1:36" s="106" customFormat="1">
      <c r="B4" s="199" t="s">
        <v>269</v>
      </c>
      <c r="C4" s="199"/>
      <c r="D4" s="199"/>
      <c r="E4" s="199"/>
      <c r="F4" s="199"/>
      <c r="H4" s="199" t="s">
        <v>4</v>
      </c>
      <c r="I4" s="199"/>
      <c r="J4" s="199"/>
      <c r="L4" s="144" t="s">
        <v>269</v>
      </c>
      <c r="N4" s="144" t="s">
        <v>4</v>
      </c>
    </row>
    <row r="5" spans="1:36" s="53" customFormat="1" ht="17" thickBot="1">
      <c r="A5" s="47" t="s">
        <v>51</v>
      </c>
      <c r="B5" s="51" t="s">
        <v>130</v>
      </c>
      <c r="C5" s="51" t="s">
        <v>158</v>
      </c>
      <c r="D5" s="54" t="s">
        <v>117</v>
      </c>
      <c r="E5" s="51" t="s">
        <v>134</v>
      </c>
      <c r="F5" s="51" t="s">
        <v>59</v>
      </c>
      <c r="G5" s="51"/>
      <c r="H5" s="51" t="s">
        <v>99</v>
      </c>
      <c r="I5" s="51" t="s">
        <v>124</v>
      </c>
      <c r="J5" s="51" t="s">
        <v>123</v>
      </c>
      <c r="K5" s="51"/>
      <c r="L5" s="51" t="s">
        <v>125</v>
      </c>
      <c r="M5" s="51"/>
      <c r="N5" s="51" t="s">
        <v>136</v>
      </c>
    </row>
    <row r="6" spans="1:36" s="106" customFormat="1" ht="17" thickTop="1">
      <c r="A6" s="108" t="s">
        <v>52</v>
      </c>
      <c r="B6" s="108">
        <v>13</v>
      </c>
      <c r="C6" s="108">
        <v>4</v>
      </c>
      <c r="D6" s="108">
        <v>22</v>
      </c>
      <c r="E6" s="108">
        <v>17</v>
      </c>
      <c r="F6" s="108">
        <v>13</v>
      </c>
      <c r="G6" s="108"/>
      <c r="H6" s="108">
        <v>18</v>
      </c>
      <c r="I6" s="108">
        <v>23</v>
      </c>
      <c r="J6" s="108">
        <v>24</v>
      </c>
      <c r="K6" s="108"/>
      <c r="L6" s="108">
        <v>10</v>
      </c>
      <c r="M6" s="108"/>
      <c r="N6" s="108">
        <v>20</v>
      </c>
    </row>
    <row r="7" spans="1:36">
      <c r="A7" s="46" t="s">
        <v>159</v>
      </c>
      <c r="B7" s="145">
        <v>0.10679552076719795</v>
      </c>
      <c r="C7" s="145">
        <v>8.9267206020320788E-2</v>
      </c>
      <c r="D7" s="145">
        <v>0.10397276298596553</v>
      </c>
      <c r="E7" s="145">
        <v>7.614814546336815E-2</v>
      </c>
      <c r="F7" s="145">
        <v>7.0756439888543951E-2</v>
      </c>
      <c r="G7" s="145"/>
      <c r="H7" s="145">
        <v>4.5027232328654722E-2</v>
      </c>
      <c r="I7" s="145">
        <v>0.11525087441725949</v>
      </c>
      <c r="J7" s="145">
        <v>9.427096868840007E-2</v>
      </c>
      <c r="K7" s="145"/>
      <c r="L7" s="145">
        <v>5.7744981316664307E-2</v>
      </c>
      <c r="M7" s="145"/>
      <c r="N7" s="145">
        <v>6.5686914194781051E-2</v>
      </c>
      <c r="O7" s="145"/>
    </row>
    <row r="8" spans="1:36">
      <c r="A8" s="46" t="s">
        <v>160</v>
      </c>
      <c r="B8" s="145">
        <v>1.6332185094952949</v>
      </c>
      <c r="C8" s="145">
        <v>2.5159910195881805</v>
      </c>
      <c r="D8" s="145">
        <v>2.1486735745455863</v>
      </c>
      <c r="E8" s="145">
        <v>2.1532546111359738</v>
      </c>
      <c r="F8" s="145">
        <v>2.0659894602095252</v>
      </c>
      <c r="G8" s="145"/>
      <c r="H8" s="145">
        <v>8.3110315684956451</v>
      </c>
      <c r="I8" s="145">
        <v>2.5370130641893804</v>
      </c>
      <c r="J8" s="145">
        <v>1.5680283777655644</v>
      </c>
      <c r="K8" s="145"/>
      <c r="L8" s="145">
        <v>2.552801376512984</v>
      </c>
      <c r="M8" s="145"/>
      <c r="N8" s="145">
        <v>4.4203394148149142</v>
      </c>
      <c r="O8" s="145"/>
    </row>
    <row r="9" spans="1:36">
      <c r="A9" s="46" t="s">
        <v>161</v>
      </c>
      <c r="B9" s="85">
        <v>81.577030814853188</v>
      </c>
      <c r="C9" s="146">
        <v>123.91051899783915</v>
      </c>
      <c r="D9" s="146">
        <v>125.30943434012811</v>
      </c>
      <c r="E9" s="146">
        <v>128.84654599551146</v>
      </c>
      <c r="F9" s="146">
        <v>127.85349954805227</v>
      </c>
      <c r="G9" s="146"/>
      <c r="H9" s="146">
        <v>153.02533490288297</v>
      </c>
      <c r="I9" s="146">
        <v>123.09288872349116</v>
      </c>
      <c r="J9" s="85">
        <v>73.726553530716103</v>
      </c>
      <c r="K9" s="85"/>
      <c r="L9" s="146">
        <v>195.16669319606527</v>
      </c>
      <c r="M9" s="146"/>
      <c r="N9" s="146">
        <v>208.72273770344137</v>
      </c>
      <c r="O9" s="145"/>
    </row>
    <row r="10" spans="1:36">
      <c r="A10" s="46" t="s">
        <v>162</v>
      </c>
      <c r="B10" s="145">
        <v>1.0952464774783708E-2</v>
      </c>
      <c r="C10" s="145">
        <v>8.6008946943957332E-2</v>
      </c>
      <c r="D10" s="145">
        <v>3.0573963598904998E-2</v>
      </c>
      <c r="E10" s="145">
        <v>6.6610262472226844E-2</v>
      </c>
      <c r="F10" s="145">
        <v>2.6179154724857497E-2</v>
      </c>
      <c r="G10" s="145"/>
      <c r="H10" s="145">
        <v>2.4203158111012681E-2</v>
      </c>
      <c r="I10" s="145">
        <v>1.5025684007920221E-2</v>
      </c>
      <c r="J10" s="145">
        <v>7.2441670617952045E-3</v>
      </c>
      <c r="K10" s="145"/>
      <c r="L10" s="145">
        <v>1.9946461179708906E-2</v>
      </c>
      <c r="M10" s="145"/>
      <c r="N10" s="145">
        <v>2.9702330745774115E-2</v>
      </c>
      <c r="O10" s="145"/>
    </row>
    <row r="11" spans="1:36">
      <c r="A11" s="46" t="s">
        <v>163</v>
      </c>
      <c r="B11" s="145">
        <v>1.0316426331826991E-2</v>
      </c>
      <c r="C11" s="145">
        <v>2.6637764091716806E-2</v>
      </c>
      <c r="D11" s="145">
        <v>1.4294892892359752E-2</v>
      </c>
      <c r="E11" s="145">
        <v>2.7270314211497868E-2</v>
      </c>
      <c r="F11" s="145">
        <v>1.2239885467185938E-2</v>
      </c>
      <c r="G11" s="145"/>
      <c r="H11" s="145">
        <v>8.2502689794440379E-3</v>
      </c>
      <c r="I11" s="145">
        <v>6.1737406452745227E-3</v>
      </c>
      <c r="J11" s="145">
        <v>2.3596168190192506E-3</v>
      </c>
      <c r="K11" s="145"/>
      <c r="L11" s="145">
        <v>6.7580933223075259E-3</v>
      </c>
      <c r="M11" s="145"/>
      <c r="N11" s="145">
        <v>1.3511748031754251E-2</v>
      </c>
      <c r="O11" s="145"/>
    </row>
    <row r="12" spans="1:36">
      <c r="A12" s="46" t="s">
        <v>164</v>
      </c>
      <c r="B12" s="145">
        <v>1.1791037734286891E-2</v>
      </c>
      <c r="C12" s="145">
        <v>3.5875784135760438E-2</v>
      </c>
      <c r="D12" s="145">
        <v>2.7587249010611384E-2</v>
      </c>
      <c r="E12" s="145">
        <v>2.4336398719754487E-2</v>
      </c>
      <c r="F12" s="145">
        <v>1.958259354698379E-2</v>
      </c>
      <c r="G12" s="145"/>
      <c r="H12" s="145">
        <v>1.8193081858875453E-2</v>
      </c>
      <c r="I12" s="145">
        <v>1.2693349483478064E-2</v>
      </c>
      <c r="J12" s="145">
        <v>1.1832864966581725E-2</v>
      </c>
      <c r="K12" s="145"/>
      <c r="L12" s="145">
        <v>2.2853184715053883E-2</v>
      </c>
      <c r="M12" s="145"/>
      <c r="N12" s="145">
        <v>2.4625259124351265E-2</v>
      </c>
      <c r="O12" s="145"/>
    </row>
    <row r="13" spans="1:36">
      <c r="A13" s="46" t="s">
        <v>165</v>
      </c>
      <c r="B13" s="145">
        <v>0.18270968463322473</v>
      </c>
      <c r="C13" s="145">
        <v>0.57258031282568611</v>
      </c>
      <c r="D13" s="145">
        <v>0.56434334628345184</v>
      </c>
      <c r="E13" s="145">
        <v>0.53008372706507978</v>
      </c>
      <c r="F13" s="145">
        <v>0.37520243248698715</v>
      </c>
      <c r="G13" s="145"/>
      <c r="H13" s="145">
        <v>0.3340934595729636</v>
      </c>
      <c r="I13" s="145">
        <v>0.2211606093685739</v>
      </c>
      <c r="J13" s="145">
        <v>0.17699371990174895</v>
      </c>
      <c r="K13" s="145"/>
      <c r="L13" s="145">
        <v>0.38977481282608795</v>
      </c>
      <c r="M13" s="145"/>
      <c r="N13" s="145">
        <v>0.45820725139576923</v>
      </c>
      <c r="O13" s="145"/>
    </row>
    <row r="14" spans="1:36">
      <c r="A14" s="46" t="s">
        <v>166</v>
      </c>
      <c r="B14" s="145">
        <v>0.40411515808357212</v>
      </c>
      <c r="C14" s="145">
        <v>1.4694186180528961</v>
      </c>
      <c r="D14" s="145">
        <v>1.1775629521985582</v>
      </c>
      <c r="E14" s="145">
        <v>0.98810973027641258</v>
      </c>
      <c r="F14" s="145">
        <v>0.8566433360427721</v>
      </c>
      <c r="G14" s="145"/>
      <c r="H14" s="145">
        <v>0.66526929459255457</v>
      </c>
      <c r="I14" s="145">
        <v>0.49556382238119373</v>
      </c>
      <c r="J14" s="145">
        <v>0.41838290334193334</v>
      </c>
      <c r="K14" s="145"/>
      <c r="L14" s="145">
        <v>0.92402907913871424</v>
      </c>
      <c r="M14" s="145"/>
      <c r="N14" s="145">
        <v>1.0275043338082042</v>
      </c>
      <c r="O14" s="145"/>
    </row>
    <row r="15" spans="1:36">
      <c r="A15" s="46" t="s">
        <v>167</v>
      </c>
      <c r="B15" s="145">
        <v>1.7681902579811983</v>
      </c>
      <c r="C15" s="145">
        <v>5.0891523084864598</v>
      </c>
      <c r="D15" s="145">
        <v>5.0851174532831571</v>
      </c>
      <c r="E15" s="145">
        <v>4.1313489642088363</v>
      </c>
      <c r="F15" s="145">
        <v>3.513195053535545</v>
      </c>
      <c r="G15" s="145"/>
      <c r="H15" s="145">
        <v>3.010320975070587</v>
      </c>
      <c r="I15" s="145">
        <v>2.2267285358883462</v>
      </c>
      <c r="J15" s="145">
        <v>2.043802543873213</v>
      </c>
      <c r="K15" s="145"/>
      <c r="L15" s="145">
        <v>4.0070139426027005</v>
      </c>
      <c r="M15" s="145"/>
      <c r="N15" s="145">
        <v>4.1699356203356341</v>
      </c>
      <c r="O15" s="145"/>
    </row>
    <row r="16" spans="1:36">
      <c r="A16" s="46" t="s">
        <v>168</v>
      </c>
      <c r="B16" s="145">
        <v>0.51620975101998945</v>
      </c>
      <c r="C16" s="145">
        <v>0.68115592760319577</v>
      </c>
      <c r="D16" s="145">
        <v>0.77530744037488619</v>
      </c>
      <c r="E16" s="145">
        <v>0.59745517705735374</v>
      </c>
      <c r="F16" s="145">
        <v>0.40451624921887686</v>
      </c>
      <c r="G16" s="145"/>
      <c r="H16" s="145">
        <v>0.52676092810941366</v>
      </c>
      <c r="I16" s="145">
        <v>0.45689776083344624</v>
      </c>
      <c r="J16" s="145">
        <v>0.36226136284755661</v>
      </c>
      <c r="K16" s="145"/>
      <c r="L16" s="145">
        <v>0.44122072392748135</v>
      </c>
      <c r="M16" s="145"/>
      <c r="N16" s="145">
        <v>0.49447983396772804</v>
      </c>
      <c r="O16" s="145"/>
    </row>
    <row r="17" spans="1:15">
      <c r="A17" s="46" t="s">
        <v>169</v>
      </c>
      <c r="B17" s="145">
        <v>0.42561118692771643</v>
      </c>
      <c r="C17" s="145">
        <v>0.88912370753121239</v>
      </c>
      <c r="D17" s="145">
        <v>1.1344815800057706</v>
      </c>
      <c r="E17" s="145">
        <v>0.911875835884988</v>
      </c>
      <c r="F17" s="145">
        <v>0.80656267282325067</v>
      </c>
      <c r="G17" s="145"/>
      <c r="H17" s="145">
        <v>0.68134073474408963</v>
      </c>
      <c r="I17" s="145">
        <v>0.51585270814115158</v>
      </c>
      <c r="J17" s="145">
        <v>0.47791472176899791</v>
      </c>
      <c r="K17" s="145"/>
      <c r="L17" s="145">
        <v>0.90014280294720805</v>
      </c>
      <c r="M17" s="145"/>
      <c r="N17" s="145">
        <v>0.9000816408718888</v>
      </c>
      <c r="O17" s="145"/>
    </row>
    <row r="18" spans="1:15">
      <c r="A18" s="46" t="s">
        <v>170</v>
      </c>
      <c r="B18" s="146">
        <v>274.43985504948722</v>
      </c>
      <c r="C18" s="146">
        <v>173.28594769003178</v>
      </c>
      <c r="D18" s="146">
        <v>234.03113382585914</v>
      </c>
      <c r="E18" s="146">
        <v>254.34227927882546</v>
      </c>
      <c r="F18" s="146">
        <v>229.10575530821677</v>
      </c>
      <c r="G18" s="146"/>
      <c r="H18" s="146">
        <v>273.53244291274808</v>
      </c>
      <c r="I18" s="146">
        <v>276.68725696136579</v>
      </c>
      <c r="J18" s="146">
        <v>227.86621323249608</v>
      </c>
      <c r="K18" s="146"/>
      <c r="L18" s="146">
        <v>347.13034804686833</v>
      </c>
      <c r="M18" s="146"/>
      <c r="N18" s="146">
        <v>292.06435799981551</v>
      </c>
      <c r="O18" s="145"/>
    </row>
    <row r="19" spans="1:15">
      <c r="A19" s="46" t="s">
        <v>171</v>
      </c>
      <c r="B19" s="145">
        <v>3.3902852380954043</v>
      </c>
      <c r="C19" s="145">
        <v>5.4515748348798017</v>
      </c>
      <c r="D19" s="145">
        <v>7.9109610824141035</v>
      </c>
      <c r="E19" s="145">
        <v>6.6162509217699998</v>
      </c>
      <c r="F19" s="145">
        <v>5.7226729943406376</v>
      </c>
      <c r="G19" s="145"/>
      <c r="H19" s="145">
        <v>4.9005973687911206</v>
      </c>
      <c r="I19" s="145">
        <v>3.8405593920332217</v>
      </c>
      <c r="J19" s="145">
        <v>3.6893330047724309</v>
      </c>
      <c r="K19" s="145"/>
      <c r="L19" s="145">
        <v>6.4155500393896432</v>
      </c>
      <c r="M19" s="145"/>
      <c r="N19" s="145">
        <v>6.0960380180690494</v>
      </c>
      <c r="O19" s="145"/>
    </row>
    <row r="20" spans="1:15">
      <c r="A20" s="46" t="s">
        <v>172</v>
      </c>
      <c r="B20" s="85">
        <v>10.15711537559584</v>
      </c>
      <c r="C20" s="85">
        <v>26.322913886528628</v>
      </c>
      <c r="D20" s="85">
        <v>24.939459192324339</v>
      </c>
      <c r="E20" s="85">
        <v>17.410233090921171</v>
      </c>
      <c r="F20" s="85">
        <v>15.239929648954202</v>
      </c>
      <c r="G20" s="85"/>
      <c r="H20" s="85">
        <v>13.901497501670679</v>
      </c>
      <c r="I20" s="85">
        <v>10.320501804764989</v>
      </c>
      <c r="J20" s="85">
        <v>11.521063877967</v>
      </c>
      <c r="K20" s="85"/>
      <c r="L20" s="85">
        <v>17.676564222751445</v>
      </c>
      <c r="M20" s="85"/>
      <c r="N20" s="85">
        <v>16.944568892728864</v>
      </c>
      <c r="O20" s="145"/>
    </row>
    <row r="21" spans="1:15">
      <c r="A21" s="46" t="s">
        <v>173</v>
      </c>
      <c r="B21" s="145">
        <v>0.58250915433653883</v>
      </c>
      <c r="C21" s="145">
        <v>1.1241434873877885</v>
      </c>
      <c r="D21" s="145">
        <v>1.2703839751045038</v>
      </c>
      <c r="E21" s="145">
        <v>0.80553409839680068</v>
      </c>
      <c r="F21" s="145">
        <v>0.7138052684955779</v>
      </c>
      <c r="G21" s="145"/>
      <c r="H21" s="145">
        <v>0.84495020478801086</v>
      </c>
      <c r="I21" s="145">
        <v>0.58495050311751018</v>
      </c>
      <c r="J21" s="145">
        <v>0.66722356693117346</v>
      </c>
      <c r="K21" s="145"/>
      <c r="L21" s="145">
        <v>0.98182051443278873</v>
      </c>
      <c r="M21" s="145"/>
      <c r="N21" s="145">
        <v>0.91696842485171037</v>
      </c>
      <c r="O21" s="145"/>
    </row>
    <row r="22" spans="1:15">
      <c r="A22" s="46" t="s">
        <v>174</v>
      </c>
      <c r="B22" s="145">
        <v>1.627916553407083</v>
      </c>
      <c r="C22" s="145">
        <v>2.1981937306971568</v>
      </c>
      <c r="D22" s="145">
        <v>3.2700736424797454</v>
      </c>
      <c r="E22" s="145">
        <v>2.8091999812383124</v>
      </c>
      <c r="F22" s="145">
        <v>2.332471819997874</v>
      </c>
      <c r="G22" s="145"/>
      <c r="H22" s="145">
        <v>1.9373702301580815</v>
      </c>
      <c r="I22" s="145">
        <v>1.7635281144763666</v>
      </c>
      <c r="J22" s="145">
        <v>1.7621379565604165</v>
      </c>
      <c r="K22" s="145"/>
      <c r="L22" s="145">
        <v>2.6855542612592922</v>
      </c>
      <c r="M22" s="145"/>
      <c r="N22" s="145">
        <v>2.2836754774330306</v>
      </c>
      <c r="O22" s="145"/>
    </row>
    <row r="23" spans="1:15">
      <c r="A23" s="46" t="s">
        <v>175</v>
      </c>
      <c r="B23" s="145">
        <v>0.71716530298403758</v>
      </c>
      <c r="C23" s="145">
        <v>0.79360892803307104</v>
      </c>
      <c r="D23" s="145">
        <v>1.2281115785278749</v>
      </c>
      <c r="E23" s="145">
        <v>1.129120124158167</v>
      </c>
      <c r="F23" s="145">
        <v>0.92512459864880392</v>
      </c>
      <c r="G23" s="145"/>
      <c r="H23" s="145">
        <v>0.73568199152627467</v>
      </c>
      <c r="I23" s="145">
        <v>0.72185825262578407</v>
      </c>
      <c r="J23" s="145">
        <v>0.73636458022144158</v>
      </c>
      <c r="K23" s="145"/>
      <c r="L23" s="145">
        <v>1.0311926041913753</v>
      </c>
      <c r="M23" s="145"/>
      <c r="N23" s="145">
        <v>0.88207488838182047</v>
      </c>
      <c r="O23" s="145"/>
    </row>
    <row r="24" spans="1:15">
      <c r="A24" s="46" t="s">
        <v>176</v>
      </c>
      <c r="B24" s="145">
        <v>2.2751444339587916</v>
      </c>
      <c r="C24" s="145">
        <v>2.6449501151039914</v>
      </c>
      <c r="D24" s="145">
        <v>3.8334470248081853</v>
      </c>
      <c r="E24" s="145">
        <v>3.505596673355253</v>
      </c>
      <c r="F24" s="145">
        <v>2.7709985647747084</v>
      </c>
      <c r="G24" s="145"/>
      <c r="H24" s="145">
        <v>2.1091276657605511</v>
      </c>
      <c r="I24" s="145">
        <v>2.2478804462350799</v>
      </c>
      <c r="J24" s="145">
        <v>2.3430607205286043</v>
      </c>
      <c r="K24" s="145"/>
      <c r="L24" s="145">
        <v>3.0337821668236917</v>
      </c>
      <c r="M24" s="145"/>
      <c r="N24" s="145">
        <v>2.5836650075748788</v>
      </c>
      <c r="O24" s="145"/>
    </row>
    <row r="25" spans="1:15">
      <c r="A25" s="46" t="s">
        <v>177</v>
      </c>
      <c r="B25" s="145">
        <v>0.39925780774149611</v>
      </c>
      <c r="C25" s="145">
        <v>0.44950233316413724</v>
      </c>
      <c r="D25" s="145">
        <v>0.66045535630468566</v>
      </c>
      <c r="E25" s="145">
        <v>0.61594961003271065</v>
      </c>
      <c r="F25" s="145">
        <v>0.47343086111633037</v>
      </c>
      <c r="G25" s="145"/>
      <c r="H25" s="145">
        <v>0.35167993813031223</v>
      </c>
      <c r="I25" s="145">
        <v>0.3901979206158287</v>
      </c>
      <c r="J25" s="145">
        <v>0.42874981848704224</v>
      </c>
      <c r="K25" s="145"/>
      <c r="L25" s="145">
        <v>0.50481236404130625</v>
      </c>
      <c r="M25" s="145"/>
      <c r="N25" s="145">
        <v>0.43313356369972517</v>
      </c>
      <c r="O25" s="145"/>
    </row>
    <row r="26" spans="1:15">
      <c r="A26" s="46" t="s">
        <v>178</v>
      </c>
      <c r="B26" s="145">
        <v>2.6118320452408414</v>
      </c>
      <c r="C26" s="145">
        <v>3.0793946210455552</v>
      </c>
      <c r="D26" s="145">
        <v>4.2808879745610993</v>
      </c>
      <c r="E26" s="145">
        <v>3.9729176230829362</v>
      </c>
      <c r="F26" s="145">
        <v>3.0024230897991</v>
      </c>
      <c r="G26" s="145"/>
      <c r="H26" s="145">
        <v>2.2354050821951428</v>
      </c>
      <c r="I26" s="145">
        <v>2.4867252465107108</v>
      </c>
      <c r="J26" s="145">
        <v>2.7953860336415168</v>
      </c>
      <c r="K26" s="145"/>
      <c r="L26" s="145">
        <v>3.1708291251902274</v>
      </c>
      <c r="M26" s="145"/>
      <c r="N26" s="145">
        <v>2.6550030791786794</v>
      </c>
      <c r="O26" s="145"/>
    </row>
    <row r="27" spans="1:15">
      <c r="A27" s="46" t="s">
        <v>179</v>
      </c>
      <c r="B27" s="85">
        <v>12.702673644957608</v>
      </c>
      <c r="C27" s="85">
        <v>15.226346058130627</v>
      </c>
      <c r="D27" s="85">
        <v>21.22608474049381</v>
      </c>
      <c r="E27" s="85">
        <v>19.615973402636921</v>
      </c>
      <c r="F27" s="85">
        <v>16.187001466800425</v>
      </c>
      <c r="G27" s="85"/>
      <c r="H27" s="85">
        <v>10.275934605939929</v>
      </c>
      <c r="I27" s="85">
        <v>11.956812153078733</v>
      </c>
      <c r="J27" s="85">
        <v>13.665524507033888</v>
      </c>
      <c r="K27" s="85"/>
      <c r="L27" s="85">
        <v>13.460327654797094</v>
      </c>
      <c r="M27" s="85"/>
      <c r="N27" s="85">
        <v>12.71643962996345</v>
      </c>
      <c r="O27" s="145"/>
    </row>
    <row r="28" spans="1:15">
      <c r="A28" s="46" t="s">
        <v>180</v>
      </c>
      <c r="B28" s="145">
        <v>0.54648353907809022</v>
      </c>
      <c r="C28" s="145">
        <v>0.62502155823508487</v>
      </c>
      <c r="D28" s="145">
        <v>0.88741922182591149</v>
      </c>
      <c r="E28" s="145">
        <v>0.83400759641102151</v>
      </c>
      <c r="F28" s="145">
        <v>0.62964300128135797</v>
      </c>
      <c r="G28" s="145"/>
      <c r="H28" s="145">
        <v>0.4435985074843154</v>
      </c>
      <c r="I28" s="145">
        <v>0.51089991777634602</v>
      </c>
      <c r="J28" s="145">
        <v>0.5809562393090465</v>
      </c>
      <c r="K28" s="145"/>
      <c r="L28" s="145">
        <v>0.6520890837758988</v>
      </c>
      <c r="M28" s="145"/>
      <c r="N28" s="145">
        <v>0.54499433016542009</v>
      </c>
      <c r="O28" s="145"/>
    </row>
    <row r="29" spans="1:15">
      <c r="A29" s="46" t="s">
        <v>181</v>
      </c>
      <c r="B29" s="145">
        <v>1.3840076303437945</v>
      </c>
      <c r="C29" s="145">
        <v>1.6711530737435971</v>
      </c>
      <c r="D29" s="145">
        <v>2.2950884189792049</v>
      </c>
      <c r="E29" s="145">
        <v>2.1950316989026604</v>
      </c>
      <c r="F29" s="145">
        <v>1.6395472207981485</v>
      </c>
      <c r="G29" s="145"/>
      <c r="H29" s="145">
        <v>1.1375398920579414</v>
      </c>
      <c r="I29" s="145">
        <v>1.3156333760617513</v>
      </c>
      <c r="J29" s="145">
        <v>1.5209493750721343</v>
      </c>
      <c r="K29" s="145"/>
      <c r="L29" s="145">
        <v>1.6912320268390029</v>
      </c>
      <c r="M29" s="145"/>
      <c r="N29" s="145">
        <v>1.3645660298919884</v>
      </c>
      <c r="O29" s="145"/>
    </row>
    <row r="30" spans="1:15">
      <c r="A30" s="46" t="s">
        <v>182</v>
      </c>
      <c r="B30" s="145">
        <v>0.17746393733813187</v>
      </c>
      <c r="C30" s="145">
        <v>0.22018201633492335</v>
      </c>
      <c r="D30" s="145">
        <v>0.30039255702335249</v>
      </c>
      <c r="E30" s="145">
        <v>0.29155561413621756</v>
      </c>
      <c r="F30" s="145">
        <v>0.21980337240134723</v>
      </c>
      <c r="G30" s="145"/>
      <c r="H30" s="145">
        <v>0.13999696677574383</v>
      </c>
      <c r="I30" s="145">
        <v>0.16779479156641597</v>
      </c>
      <c r="J30" s="145">
        <v>0.20063957423751547</v>
      </c>
      <c r="K30" s="145"/>
      <c r="L30" s="145">
        <v>0.21399714020098409</v>
      </c>
      <c r="M30" s="145"/>
      <c r="N30" s="145">
        <v>0.17721631982001632</v>
      </c>
      <c r="O30" s="145"/>
    </row>
    <row r="31" spans="1:15">
      <c r="A31" s="46" t="s">
        <v>183</v>
      </c>
      <c r="B31" s="145">
        <v>1.1752694200930727</v>
      </c>
      <c r="C31" s="145">
        <v>1.539404669186395</v>
      </c>
      <c r="D31" s="145">
        <v>2.0324012213215763</v>
      </c>
      <c r="E31" s="145">
        <v>1.8984588044097526</v>
      </c>
      <c r="F31" s="145">
        <v>1.4368541703898763</v>
      </c>
      <c r="G31" s="145"/>
      <c r="H31" s="145">
        <v>0.90991172965052969</v>
      </c>
      <c r="I31" s="145">
        <v>1.0817096558602761</v>
      </c>
      <c r="J31" s="145">
        <v>1.2871155967233208</v>
      </c>
      <c r="K31" s="145"/>
      <c r="L31" s="145">
        <v>1.4225948644277209</v>
      </c>
      <c r="M31" s="145"/>
      <c r="N31" s="145">
        <v>1.1497104335323405</v>
      </c>
      <c r="O31" s="145"/>
    </row>
    <row r="32" spans="1:15">
      <c r="A32" s="46" t="s">
        <v>184</v>
      </c>
      <c r="B32" s="145">
        <v>0.1570483872124894</v>
      </c>
      <c r="C32" s="145">
        <v>0.20039119168039582</v>
      </c>
      <c r="D32" s="145">
        <v>0.27219941247739199</v>
      </c>
      <c r="E32" s="145">
        <v>0.25408255201246172</v>
      </c>
      <c r="F32" s="145">
        <v>0.18961666102647237</v>
      </c>
      <c r="G32" s="145"/>
      <c r="H32" s="145">
        <v>0.11439588646509666</v>
      </c>
      <c r="I32" s="145">
        <v>0.13932913994819349</v>
      </c>
      <c r="J32" s="145">
        <v>0.17203296864625828</v>
      </c>
      <c r="K32" s="145"/>
      <c r="L32" s="145">
        <v>0.17905018807680392</v>
      </c>
      <c r="M32" s="145"/>
      <c r="N32" s="145">
        <v>0.15137063614910559</v>
      </c>
      <c r="O32" s="145"/>
    </row>
    <row r="33" spans="1:15">
      <c r="B33" s="145"/>
      <c r="C33" s="145"/>
      <c r="D33" s="145"/>
      <c r="E33" s="145"/>
      <c r="F33" s="145"/>
      <c r="G33" s="145"/>
      <c r="H33" s="145"/>
      <c r="I33" s="145"/>
      <c r="J33" s="145"/>
      <c r="K33" s="145"/>
      <c r="L33" s="145"/>
      <c r="M33" s="145"/>
      <c r="N33" s="145"/>
      <c r="O33" s="145"/>
    </row>
    <row r="34" spans="1:15">
      <c r="A34" s="11" t="s">
        <v>92</v>
      </c>
      <c r="C34" s="11"/>
      <c r="D34" s="11"/>
      <c r="E34" s="11"/>
      <c r="F34" s="11"/>
      <c r="G34" s="11"/>
      <c r="H34" s="11"/>
      <c r="I34" s="11"/>
      <c r="J34" s="11"/>
      <c r="K34" s="11"/>
      <c r="L34" s="11"/>
      <c r="M34" s="11"/>
      <c r="N34" s="11"/>
      <c r="O34" s="145"/>
    </row>
    <row r="35" spans="1:15">
      <c r="A35" s="46" t="s">
        <v>159</v>
      </c>
      <c r="B35" s="145">
        <v>3.4765055593707905E-2</v>
      </c>
      <c r="C35" s="145">
        <v>2.6078567120886565E-2</v>
      </c>
      <c r="D35" s="145">
        <v>0.16217742399754276</v>
      </c>
      <c r="E35" s="145">
        <v>9.2687846757127532E-2</v>
      </c>
      <c r="F35" s="145">
        <v>8.8387827876126784E-2</v>
      </c>
      <c r="G35" s="145"/>
      <c r="H35" s="145">
        <v>6.6540528805746832E-2</v>
      </c>
      <c r="I35" s="145">
        <v>0.18925730047610359</v>
      </c>
      <c r="J35" s="145">
        <v>0.1099852920612638</v>
      </c>
      <c r="K35" s="145"/>
      <c r="L35" s="145">
        <v>6.7949686907160828E-2</v>
      </c>
      <c r="M35" s="145"/>
      <c r="N35" s="145">
        <v>6.8516941572480297E-2</v>
      </c>
      <c r="O35" s="145"/>
    </row>
    <row r="36" spans="1:15">
      <c r="A36" s="46" t="s">
        <v>160</v>
      </c>
      <c r="B36" s="145">
        <v>0.30422097753074412</v>
      </c>
      <c r="C36" s="145">
        <v>1.3060918604442207</v>
      </c>
      <c r="D36" s="145">
        <v>0.266641638812597</v>
      </c>
      <c r="E36" s="145">
        <v>0.60110885379852408</v>
      </c>
      <c r="F36" s="145">
        <v>0.38140972941862428</v>
      </c>
      <c r="G36" s="145"/>
      <c r="H36" s="145">
        <v>2.101041972639428</v>
      </c>
      <c r="I36" s="145">
        <v>0.28044975991411614</v>
      </c>
      <c r="J36" s="145">
        <v>0.18144947036092757</v>
      </c>
      <c r="K36" s="145"/>
      <c r="L36" s="145">
        <v>0.28737869336037258</v>
      </c>
      <c r="M36" s="145"/>
      <c r="N36" s="145">
        <v>0.56226170075062387</v>
      </c>
      <c r="O36" s="145"/>
    </row>
    <row r="37" spans="1:15">
      <c r="A37" s="46" t="s">
        <v>161</v>
      </c>
      <c r="B37" s="145">
        <v>5.033138911729262</v>
      </c>
      <c r="C37" s="85">
        <v>34.254680404780139</v>
      </c>
      <c r="D37" s="85">
        <v>16.588768765014219</v>
      </c>
      <c r="E37" s="85">
        <v>16.745281712760853</v>
      </c>
      <c r="F37" s="85">
        <v>19.482981234859832</v>
      </c>
      <c r="G37" s="85"/>
      <c r="H37" s="85">
        <v>31.835142800408004</v>
      </c>
      <c r="I37" s="145">
        <v>4.9882682408562857</v>
      </c>
      <c r="J37" s="145">
        <v>2.9052765641709755</v>
      </c>
      <c r="K37" s="145"/>
      <c r="L37" s="85">
        <v>15.457401519089384</v>
      </c>
      <c r="M37" s="85"/>
      <c r="N37" s="85">
        <v>27.808995332235892</v>
      </c>
      <c r="O37" s="145"/>
    </row>
    <row r="38" spans="1:15">
      <c r="A38" s="46" t="s">
        <v>162</v>
      </c>
      <c r="B38" s="145">
        <v>1.3657832258461674E-2</v>
      </c>
      <c r="C38" s="145">
        <v>3.457884503180262E-2</v>
      </c>
      <c r="D38" s="145">
        <v>2.3031434000920444E-2</v>
      </c>
      <c r="E38" s="145">
        <v>3.8802480027468937E-2</v>
      </c>
      <c r="F38" s="145">
        <v>1.1603155388590089E-2</v>
      </c>
      <c r="G38" s="145"/>
      <c r="H38" s="145">
        <v>2.2966048549421195E-2</v>
      </c>
      <c r="I38" s="145">
        <v>8.1351640031090567E-3</v>
      </c>
      <c r="J38" s="145">
        <v>4.327724638010207E-3</v>
      </c>
      <c r="K38" s="145"/>
      <c r="L38" s="145">
        <v>5.1585026252779012E-3</v>
      </c>
      <c r="M38" s="145"/>
      <c r="N38" s="145">
        <v>1.7269269602450361E-2</v>
      </c>
      <c r="O38" s="145"/>
    </row>
    <row r="39" spans="1:15">
      <c r="A39" s="46" t="s">
        <v>163</v>
      </c>
      <c r="B39" s="145">
        <v>1.6775342555815191E-2</v>
      </c>
      <c r="C39" s="145">
        <v>1.3046752648595021E-2</v>
      </c>
      <c r="D39" s="145">
        <v>1.6529169012473505E-2</v>
      </c>
      <c r="E39" s="145">
        <v>2.6518616870965558E-2</v>
      </c>
      <c r="F39" s="145">
        <v>5.6934569817401626E-3</v>
      </c>
      <c r="G39" s="145"/>
      <c r="H39" s="145">
        <v>4.8919109419323864E-3</v>
      </c>
      <c r="I39" s="145">
        <v>6.5632149251131323E-3</v>
      </c>
      <c r="J39" s="145">
        <v>2.4917660881151492E-3</v>
      </c>
      <c r="K39" s="145"/>
      <c r="L39" s="145">
        <v>2.6888620624545964E-3</v>
      </c>
      <c r="M39" s="145"/>
      <c r="N39" s="145">
        <v>2.0685663419705208E-2</v>
      </c>
      <c r="O39" s="145"/>
    </row>
    <row r="40" spans="1:15">
      <c r="A40" s="46" t="s">
        <v>164</v>
      </c>
      <c r="B40" s="145">
        <v>3.6069055968680494E-3</v>
      </c>
      <c r="C40" s="145">
        <v>7.3342303339737173E-3</v>
      </c>
      <c r="D40" s="145">
        <v>1.3711929724709405E-2</v>
      </c>
      <c r="E40" s="145">
        <v>1.4125957178058269E-2</v>
      </c>
      <c r="F40" s="145">
        <v>8.7400128768143071E-3</v>
      </c>
      <c r="G40" s="145"/>
      <c r="H40" s="145">
        <v>9.902903324488007E-3</v>
      </c>
      <c r="I40" s="145">
        <v>3.2581362609288389E-3</v>
      </c>
      <c r="J40" s="145">
        <v>4.0504263947796796E-3</v>
      </c>
      <c r="K40" s="145"/>
      <c r="L40" s="145">
        <v>1.384925211605135E-2</v>
      </c>
      <c r="M40" s="145"/>
      <c r="N40" s="145">
        <v>8.9949922936194433E-3</v>
      </c>
      <c r="O40" s="145"/>
    </row>
    <row r="41" spans="1:15">
      <c r="A41" s="46" t="s">
        <v>165</v>
      </c>
      <c r="B41" s="145">
        <v>3.9449536004616002E-2</v>
      </c>
      <c r="C41" s="145">
        <v>0.12494464879785606</v>
      </c>
      <c r="D41" s="145">
        <v>0.22081377541148178</v>
      </c>
      <c r="E41" s="145">
        <v>9.7564612047912766E-2</v>
      </c>
      <c r="F41" s="145">
        <v>0.1525508192458726</v>
      </c>
      <c r="G41" s="145"/>
      <c r="H41" s="145">
        <v>0.17238327261115174</v>
      </c>
      <c r="I41" s="145">
        <v>4.5607865481898158E-2</v>
      </c>
      <c r="J41" s="145">
        <v>3.7264806762480521E-2</v>
      </c>
      <c r="K41" s="145"/>
      <c r="L41" s="145">
        <v>0.22222145760213738</v>
      </c>
      <c r="M41" s="145"/>
      <c r="N41" s="145">
        <v>8.6469596210597383E-2</v>
      </c>
      <c r="O41" s="145"/>
    </row>
    <row r="42" spans="1:15">
      <c r="A42" s="46" t="s">
        <v>166</v>
      </c>
      <c r="B42" s="145">
        <v>0.12313198252666356</v>
      </c>
      <c r="C42" s="145">
        <v>0.15053536495907874</v>
      </c>
      <c r="D42" s="145">
        <v>0.2926229081269166</v>
      </c>
      <c r="E42" s="145">
        <v>0.21146694601404889</v>
      </c>
      <c r="F42" s="145">
        <v>0.16917940747411364</v>
      </c>
      <c r="G42" s="145"/>
      <c r="H42" s="145">
        <v>0.23414759250243142</v>
      </c>
      <c r="I42" s="145">
        <v>5.4667367647390636E-2</v>
      </c>
      <c r="J42" s="145">
        <v>3.1301624704487295E-2</v>
      </c>
      <c r="K42" s="145"/>
      <c r="L42" s="145">
        <v>0.32312883279240817</v>
      </c>
      <c r="M42" s="145"/>
      <c r="N42" s="145">
        <v>0.15319992386819778</v>
      </c>
      <c r="O42" s="145"/>
    </row>
    <row r="43" spans="1:15">
      <c r="A43" s="46" t="s">
        <v>167</v>
      </c>
      <c r="B43" s="145">
        <v>0.32634081642964791</v>
      </c>
      <c r="C43" s="145">
        <v>0.54379439801536344</v>
      </c>
      <c r="D43" s="145">
        <v>1.3509725101883139</v>
      </c>
      <c r="E43" s="145">
        <v>0.95014606843500016</v>
      </c>
      <c r="F43" s="145">
        <v>0.99959592262609065</v>
      </c>
      <c r="G43" s="145"/>
      <c r="H43" s="145">
        <v>1.1249560969553098</v>
      </c>
      <c r="I43" s="145">
        <v>0.14117298941775416</v>
      </c>
      <c r="J43" s="145">
        <v>0.29753280108817071</v>
      </c>
      <c r="K43" s="145"/>
      <c r="L43" s="145">
        <v>1.4616595364320031</v>
      </c>
      <c r="M43" s="145"/>
      <c r="N43" s="145">
        <v>0.52065573676525001</v>
      </c>
      <c r="O43" s="145"/>
    </row>
    <row r="44" spans="1:15">
      <c r="A44" s="46" t="s">
        <v>168</v>
      </c>
      <c r="B44" s="145">
        <v>0.23443019532806919</v>
      </c>
      <c r="C44" s="145">
        <v>0.10595960062558853</v>
      </c>
      <c r="D44" s="145">
        <v>0.24990964370506807</v>
      </c>
      <c r="E44" s="145">
        <v>7.8240329749145202E-2</v>
      </c>
      <c r="F44" s="145">
        <v>8.0303630302525339E-2</v>
      </c>
      <c r="G44" s="145"/>
      <c r="H44" s="145">
        <v>0.16451048724474307</v>
      </c>
      <c r="I44" s="145">
        <v>8.9825736238098711E-2</v>
      </c>
      <c r="J44" s="145">
        <v>5.3239328834290549E-2</v>
      </c>
      <c r="K44" s="145"/>
      <c r="L44" s="145">
        <v>8.6130932782004177E-2</v>
      </c>
      <c r="M44" s="145"/>
      <c r="N44" s="145">
        <v>0.21612575622898933</v>
      </c>
      <c r="O44" s="145"/>
    </row>
    <row r="45" spans="1:15">
      <c r="A45" s="46" t="s">
        <v>169</v>
      </c>
      <c r="B45" s="145">
        <v>9.3066806613134767E-2</v>
      </c>
      <c r="C45" s="145">
        <v>0.10358779368881667</v>
      </c>
      <c r="D45" s="145">
        <v>0.28321089882232431</v>
      </c>
      <c r="E45" s="145">
        <v>0.17364471525336569</v>
      </c>
      <c r="F45" s="145">
        <v>0.25710375713702099</v>
      </c>
      <c r="G45" s="145"/>
      <c r="H45" s="145">
        <v>0.22312811241049341</v>
      </c>
      <c r="I45" s="145">
        <v>4.9053663199564765E-2</v>
      </c>
      <c r="J45" s="145">
        <v>4.213170824004734E-2</v>
      </c>
      <c r="K45" s="145"/>
      <c r="L45" s="145">
        <v>0.30566020088373558</v>
      </c>
      <c r="M45" s="145"/>
      <c r="N45" s="145">
        <v>0.11811059041181847</v>
      </c>
      <c r="O45" s="145"/>
    </row>
    <row r="46" spans="1:15">
      <c r="A46" s="46" t="s">
        <v>170</v>
      </c>
      <c r="B46" s="85">
        <v>14.367585052069241</v>
      </c>
      <c r="C46" s="85">
        <v>14.627320455415587</v>
      </c>
      <c r="D46" s="85">
        <v>20.620541190979274</v>
      </c>
      <c r="E46" s="85">
        <v>16.902855411439294</v>
      </c>
      <c r="F46" s="85">
        <v>11.50637602266427</v>
      </c>
      <c r="G46" s="85"/>
      <c r="H46" s="85">
        <v>17.048950003278183</v>
      </c>
      <c r="I46" s="85">
        <v>11.0285171570887</v>
      </c>
      <c r="J46" s="85">
        <v>13.689193879977573</v>
      </c>
      <c r="K46" s="85"/>
      <c r="L46" s="85">
        <v>14.925868994212424</v>
      </c>
      <c r="M46" s="85"/>
      <c r="N46" s="85">
        <v>26.655383695680609</v>
      </c>
      <c r="O46" s="145"/>
    </row>
    <row r="47" spans="1:15">
      <c r="A47" s="46" t="s">
        <v>171</v>
      </c>
      <c r="B47" s="145">
        <v>0.61862173311094593</v>
      </c>
      <c r="C47" s="145">
        <v>0.51366188995768425</v>
      </c>
      <c r="D47" s="145">
        <v>1.9385854767166943</v>
      </c>
      <c r="E47" s="145">
        <v>0.99804854943065946</v>
      </c>
      <c r="F47" s="145">
        <v>1.680337445626523</v>
      </c>
      <c r="G47" s="145"/>
      <c r="H47" s="145">
        <v>1.5141353140188565</v>
      </c>
      <c r="I47" s="145">
        <v>0.34043515551621212</v>
      </c>
      <c r="J47" s="145">
        <v>0.32372939376148924</v>
      </c>
      <c r="K47" s="145"/>
      <c r="L47" s="145">
        <v>2.1821001422586255</v>
      </c>
      <c r="M47" s="145"/>
      <c r="N47" s="145">
        <v>0.63095336671695768</v>
      </c>
      <c r="O47" s="145"/>
    </row>
    <row r="48" spans="1:15">
      <c r="A48" s="46" t="s">
        <v>172</v>
      </c>
      <c r="B48" s="145">
        <v>1.4728603769465369</v>
      </c>
      <c r="C48" s="145">
        <v>3.8604625312084049</v>
      </c>
      <c r="D48" s="145">
        <v>3.4610603133415636</v>
      </c>
      <c r="E48" s="145">
        <v>3.8394399561731194</v>
      </c>
      <c r="F48" s="145">
        <v>0.67922449352061764</v>
      </c>
      <c r="G48" s="145"/>
      <c r="H48" s="145">
        <v>1.9020826655491589</v>
      </c>
      <c r="I48" s="145">
        <v>0.75206602990937088</v>
      </c>
      <c r="J48" s="145">
        <v>1.7208723408251299</v>
      </c>
      <c r="K48" s="145"/>
      <c r="L48" s="145">
        <v>2.394933751121044</v>
      </c>
      <c r="M48" s="145"/>
      <c r="N48" s="145">
        <v>1.3640303481822136</v>
      </c>
      <c r="O48" s="145"/>
    </row>
    <row r="49" spans="1:15">
      <c r="A49" s="46" t="s">
        <v>173</v>
      </c>
      <c r="B49" s="145">
        <v>0.11896804775854114</v>
      </c>
      <c r="C49" s="145">
        <v>0.14731164548696457</v>
      </c>
      <c r="D49" s="145">
        <v>0.41274203708619434</v>
      </c>
      <c r="E49" s="145">
        <v>0.19199137202654659</v>
      </c>
      <c r="F49" s="145">
        <v>0.21895908623353685</v>
      </c>
      <c r="G49" s="145"/>
      <c r="H49" s="145">
        <v>0.37285970132697782</v>
      </c>
      <c r="I49" s="145">
        <v>7.8263559774253935E-2</v>
      </c>
      <c r="J49" s="145">
        <v>0.12874345142954119</v>
      </c>
      <c r="K49" s="145"/>
      <c r="L49" s="145">
        <v>0.12261321209711179</v>
      </c>
      <c r="M49" s="145"/>
      <c r="N49" s="145">
        <v>0.12213483490004998</v>
      </c>
      <c r="O49" s="145"/>
    </row>
    <row r="50" spans="1:15">
      <c r="A50" s="46" t="s">
        <v>174</v>
      </c>
      <c r="B50" s="145">
        <v>0.25832361096335998</v>
      </c>
      <c r="C50" s="145">
        <v>0.57224244944926017</v>
      </c>
      <c r="D50" s="145">
        <v>0.74277063796254539</v>
      </c>
      <c r="E50" s="145">
        <v>0.43005543214932879</v>
      </c>
      <c r="F50" s="145">
        <v>0.68619662232953127</v>
      </c>
      <c r="G50" s="145"/>
      <c r="H50" s="145">
        <v>0.33999685944162156</v>
      </c>
      <c r="I50" s="145">
        <v>0.17221008188740375</v>
      </c>
      <c r="J50" s="145">
        <v>0.21272122971585419</v>
      </c>
      <c r="K50" s="145"/>
      <c r="L50" s="145">
        <v>0.96238321477143718</v>
      </c>
      <c r="M50" s="145"/>
      <c r="N50" s="145">
        <v>0.30708687894601122</v>
      </c>
      <c r="O50" s="145"/>
    </row>
    <row r="51" spans="1:15">
      <c r="A51" s="46" t="s">
        <v>175</v>
      </c>
      <c r="B51" s="145">
        <v>5.5619212270639741E-2</v>
      </c>
      <c r="C51" s="145">
        <v>8.87605720060822E-2</v>
      </c>
      <c r="D51" s="145">
        <v>0.2527704142568396</v>
      </c>
      <c r="E51" s="145">
        <v>0.10341712613711472</v>
      </c>
      <c r="F51" s="145">
        <v>0.21303256326059558</v>
      </c>
      <c r="G51" s="145"/>
      <c r="H51" s="145">
        <v>7.5201379659714657E-2</v>
      </c>
      <c r="I51" s="145">
        <v>6.7518439277207132E-2</v>
      </c>
      <c r="J51" s="145">
        <v>7.2732699736404782E-2</v>
      </c>
      <c r="K51" s="145"/>
      <c r="L51" s="145">
        <v>0.27424199287057166</v>
      </c>
      <c r="M51" s="145"/>
      <c r="N51" s="145">
        <v>9.7073846017135937E-2</v>
      </c>
      <c r="O51" s="145"/>
    </row>
    <row r="52" spans="1:15">
      <c r="A52" s="46" t="s">
        <v>176</v>
      </c>
      <c r="B52" s="145">
        <v>0.46479062092680024</v>
      </c>
      <c r="C52" s="145">
        <v>0.40948410508899863</v>
      </c>
      <c r="D52" s="145">
        <v>0.95912135600331661</v>
      </c>
      <c r="E52" s="145">
        <v>0.41475712130188425</v>
      </c>
      <c r="F52" s="145">
        <v>0.74150210757905732</v>
      </c>
      <c r="G52" s="145"/>
      <c r="H52" s="145">
        <v>0.24863542363472357</v>
      </c>
      <c r="I52" s="145">
        <v>0.18387678981867284</v>
      </c>
      <c r="J52" s="145">
        <v>0.24531731364139867</v>
      </c>
      <c r="K52" s="145"/>
      <c r="L52" s="145">
        <v>0.72986516827870607</v>
      </c>
      <c r="M52" s="145"/>
      <c r="N52" s="145">
        <v>0.22029075935805995</v>
      </c>
      <c r="O52" s="145"/>
    </row>
    <row r="53" spans="1:15">
      <c r="A53" s="46" t="s">
        <v>177</v>
      </c>
      <c r="B53" s="145">
        <v>6.6571642224490107E-2</v>
      </c>
      <c r="C53" s="145">
        <v>6.1467777596952697E-2</v>
      </c>
      <c r="D53" s="145">
        <v>0.12857854568094459</v>
      </c>
      <c r="E53" s="145">
        <v>6.8652678259248326E-2</v>
      </c>
      <c r="F53" s="145">
        <v>0.12081334496110062</v>
      </c>
      <c r="G53" s="145"/>
      <c r="H53" s="145">
        <v>3.2102617882546237E-2</v>
      </c>
      <c r="I53" s="145">
        <v>5.4735794194353635E-2</v>
      </c>
      <c r="J53" s="145">
        <v>4.2787285679206213E-2</v>
      </c>
      <c r="K53" s="145"/>
      <c r="L53" s="145">
        <v>0.1429998402125589</v>
      </c>
      <c r="M53" s="145"/>
      <c r="N53" s="145">
        <v>5.5426833506691121E-2</v>
      </c>
      <c r="O53" s="145"/>
    </row>
    <row r="54" spans="1:15">
      <c r="A54" s="46" t="s">
        <v>178</v>
      </c>
      <c r="B54" s="145">
        <v>0.39102693031304175</v>
      </c>
      <c r="C54" s="145">
        <v>0.36825275672398528</v>
      </c>
      <c r="D54" s="145">
        <v>0.89220495015423662</v>
      </c>
      <c r="E54" s="145">
        <v>0.43604515376723457</v>
      </c>
      <c r="F54" s="145">
        <v>0.7671265718093746</v>
      </c>
      <c r="G54" s="145"/>
      <c r="H54" s="145">
        <v>0.27506668657045935</v>
      </c>
      <c r="I54" s="145">
        <v>0.28541394404097681</v>
      </c>
      <c r="J54" s="145">
        <v>0.25864789772503438</v>
      </c>
      <c r="K54" s="145"/>
      <c r="L54" s="145">
        <v>0.78903981418237068</v>
      </c>
      <c r="M54" s="145"/>
      <c r="N54" s="145">
        <v>0.27099913542231152</v>
      </c>
      <c r="O54" s="145"/>
    </row>
    <row r="55" spans="1:15">
      <c r="A55" s="46" t="s">
        <v>179</v>
      </c>
      <c r="B55" s="145">
        <v>1.6349512292605213</v>
      </c>
      <c r="C55" s="145">
        <v>1.5627373285349573</v>
      </c>
      <c r="D55" s="145">
        <v>2.8122624460142376</v>
      </c>
      <c r="E55" s="145">
        <v>1.8950990956523035</v>
      </c>
      <c r="F55" s="145">
        <v>0.5408866570768307</v>
      </c>
      <c r="G55" s="145"/>
      <c r="H55" s="145">
        <v>1.4072398940306958</v>
      </c>
      <c r="I55" s="145">
        <v>0.8422262203890305</v>
      </c>
      <c r="J55" s="145">
        <v>0.7682301273278469</v>
      </c>
      <c r="K55" s="145"/>
      <c r="L55" s="145">
        <v>0.51892195653827355</v>
      </c>
      <c r="M55" s="145"/>
      <c r="N55" s="145">
        <v>1.1204838158003554</v>
      </c>
      <c r="O55" s="145"/>
    </row>
    <row r="56" spans="1:15">
      <c r="A56" s="46" t="s">
        <v>180</v>
      </c>
      <c r="B56" s="145">
        <v>5.5494501587930407E-2</v>
      </c>
      <c r="C56" s="145">
        <v>5.114758706856673E-2</v>
      </c>
      <c r="D56" s="145">
        <v>0.1702633083429963</v>
      </c>
      <c r="E56" s="145">
        <v>8.824194814065929E-2</v>
      </c>
      <c r="F56" s="145">
        <v>0.16958732682915925</v>
      </c>
      <c r="G56" s="145"/>
      <c r="H56" s="145">
        <v>5.1519824283458526E-2</v>
      </c>
      <c r="I56" s="145">
        <v>4.914283239917222E-2</v>
      </c>
      <c r="J56" s="145">
        <v>4.708926221042458E-2</v>
      </c>
      <c r="K56" s="145"/>
      <c r="L56" s="145">
        <v>0.17006140057172803</v>
      </c>
      <c r="M56" s="145"/>
      <c r="N56" s="145">
        <v>4.7355185071681107E-2</v>
      </c>
      <c r="O56" s="145"/>
    </row>
    <row r="57" spans="1:15">
      <c r="A57" s="46" t="s">
        <v>181</v>
      </c>
      <c r="B57" s="145">
        <v>0.14741845569350173</v>
      </c>
      <c r="C57" s="145">
        <v>0.30265569562510719</v>
      </c>
      <c r="D57" s="145">
        <v>0.48103666892706815</v>
      </c>
      <c r="E57" s="145">
        <v>0.29204060717640346</v>
      </c>
      <c r="F57" s="145">
        <v>0.47079232684706518</v>
      </c>
      <c r="G57" s="145"/>
      <c r="H57" s="145">
        <v>0.20008272508622491</v>
      </c>
      <c r="I57" s="145">
        <v>0.10806186209895986</v>
      </c>
      <c r="J57" s="145">
        <v>0.14975232632578125</v>
      </c>
      <c r="K57" s="145"/>
      <c r="L57" s="145">
        <v>0.46141751184472624</v>
      </c>
      <c r="M57" s="145"/>
      <c r="N57" s="145">
        <v>0.17728143614308239</v>
      </c>
      <c r="O57" s="145"/>
    </row>
    <row r="58" spans="1:15">
      <c r="A58" s="46" t="s">
        <v>182</v>
      </c>
      <c r="B58" s="145">
        <v>3.1083410189263996E-2</v>
      </c>
      <c r="C58" s="145">
        <v>2.7689907900117081E-2</v>
      </c>
      <c r="D58" s="145">
        <v>7.6697633086297651E-2</v>
      </c>
      <c r="E58" s="145">
        <v>2.968809747142722E-2</v>
      </c>
      <c r="F58" s="145">
        <v>6.0914459350677228E-2</v>
      </c>
      <c r="G58" s="145"/>
      <c r="H58" s="145">
        <v>2.9293242392283918E-2</v>
      </c>
      <c r="I58" s="145">
        <v>2.1874194025396882E-2</v>
      </c>
      <c r="J58" s="145">
        <v>2.8402415473885462E-2</v>
      </c>
      <c r="K58" s="145"/>
      <c r="L58" s="145">
        <v>5.0390756395867112E-2</v>
      </c>
      <c r="M58" s="145"/>
      <c r="N58" s="145">
        <v>2.9165671173733424E-2</v>
      </c>
      <c r="O58" s="145"/>
    </row>
    <row r="59" spans="1:15">
      <c r="A59" s="46" t="s">
        <v>183</v>
      </c>
      <c r="B59" s="145">
        <v>0.22023074754123059</v>
      </c>
      <c r="C59" s="145">
        <v>0.24200654545163094</v>
      </c>
      <c r="D59" s="145">
        <v>0.42188452303749152</v>
      </c>
      <c r="E59" s="145">
        <v>0.2123372766671916</v>
      </c>
      <c r="F59" s="145">
        <v>0.4233463480029106</v>
      </c>
      <c r="G59" s="145"/>
      <c r="H59" s="145">
        <v>0.1750259344345495</v>
      </c>
      <c r="I59" s="145">
        <v>0.12287997519626435</v>
      </c>
      <c r="J59" s="145">
        <v>0.13525646434666658</v>
      </c>
      <c r="K59" s="145"/>
      <c r="L59" s="145">
        <v>0.42986195194261995</v>
      </c>
      <c r="M59" s="145"/>
      <c r="N59" s="145">
        <v>0.156503624366962</v>
      </c>
      <c r="O59" s="145"/>
    </row>
    <row r="60" spans="1:15">
      <c r="A60" s="46" t="s">
        <v>184</v>
      </c>
      <c r="B60" s="145">
        <v>3.4307748415450784E-2</v>
      </c>
      <c r="C60" s="145">
        <v>2.9729889592426294E-2</v>
      </c>
      <c r="D60" s="145">
        <v>6.6619599538698171E-2</v>
      </c>
      <c r="E60" s="145">
        <v>4.1363560479123672E-2</v>
      </c>
      <c r="F60" s="145">
        <v>5.8134288243826819E-2</v>
      </c>
      <c r="G60" s="145"/>
      <c r="H60" s="145">
        <v>2.7887273286975437E-2</v>
      </c>
      <c r="I60" s="145">
        <v>2.4503640792665538E-2</v>
      </c>
      <c r="J60" s="145">
        <v>3.0327534053188804E-2</v>
      </c>
      <c r="K60" s="145"/>
      <c r="L60" s="145">
        <v>5.033614995744163E-2</v>
      </c>
      <c r="M60" s="145"/>
      <c r="N60" s="145">
        <v>2.8753792997905241E-2</v>
      </c>
      <c r="O60" s="145"/>
    </row>
    <row r="61" spans="1:15">
      <c r="B61" s="145"/>
      <c r="C61" s="145"/>
      <c r="D61" s="145"/>
      <c r="E61" s="145"/>
      <c r="F61" s="145"/>
      <c r="G61" s="145"/>
      <c r="H61" s="145"/>
      <c r="I61" s="145"/>
      <c r="J61" s="145"/>
      <c r="K61" s="145"/>
      <c r="L61" s="145"/>
      <c r="M61" s="145"/>
      <c r="N61" s="145"/>
      <c r="O61" s="145"/>
    </row>
  </sheetData>
  <mergeCells count="5">
    <mergeCell ref="A1:N1"/>
    <mergeCell ref="B3:J3"/>
    <mergeCell ref="H4:J4"/>
    <mergeCell ref="B2:N2"/>
    <mergeCell ref="B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Ch2-T1</vt:lpstr>
      <vt:lpstr>Ch2-T2</vt:lpstr>
      <vt:lpstr>Ch2-T3</vt:lpstr>
      <vt:lpstr>Ch2-T4</vt:lpstr>
      <vt:lpstr>Ch2-T5</vt:lpstr>
      <vt:lpstr>Ch2-T6</vt:lpstr>
      <vt:lpstr>Ch2-T7</vt:lpstr>
      <vt:lpstr>Ch2-T8</vt:lpstr>
      <vt:lpstr>Ch2-T9</vt:lpstr>
      <vt:lpstr>Ch2-T10</vt:lpstr>
      <vt:lpstr>Ch2-T11</vt:lpstr>
      <vt:lpstr>Ch2-T12</vt:lpstr>
      <vt:lpstr>Ch2-T13</vt:lpstr>
      <vt:lpstr>Ch2-T14</vt:lpstr>
      <vt:lpstr>Ch2-T15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Sosa, Emma</cp:lastModifiedBy>
  <dcterms:created xsi:type="dcterms:W3CDTF">2021-01-21T01:45:55Z</dcterms:created>
  <dcterms:modified xsi:type="dcterms:W3CDTF">2024-05-24T18:10:57Z</dcterms:modified>
</cp:coreProperties>
</file>